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" yWindow="252" windowWidth="9720" windowHeight="6516" activeTab="1"/>
  </bookViews>
  <sheets>
    <sheet name="Sheet1" sheetId="1" r:id="rId1"/>
    <sheet name="TRANSPEN" sheetId="2" r:id="rId2"/>
  </sheets>
  <definedNames>
    <definedName name="_xlnm.Print_Area" localSheetId="1">'TRANSPEN'!$A$1:$S$213</definedName>
    <definedName name="_xlnm.Print_Titles" localSheetId="1">'TRANSPEN'!$1:$1</definedName>
  </definedNames>
  <calcPr fullCalcOnLoad="1"/>
  <pivotCaches>
    <pivotCache cacheId="2" r:id="rId3"/>
    <pivotCache cacheId="1" r:id="rId4"/>
  </pivotCaches>
</workbook>
</file>

<file path=xl/sharedStrings.xml><?xml version="1.0" encoding="utf-8"?>
<sst xmlns="http://schemas.openxmlformats.org/spreadsheetml/2006/main" count="816" uniqueCount="338">
  <si>
    <t>rec</t>
  </si>
  <si>
    <t>JHe</t>
  </si>
  <si>
    <t>CT</t>
  </si>
  <si>
    <t>AH</t>
  </si>
  <si>
    <t>BM</t>
  </si>
  <si>
    <t>BP</t>
  </si>
  <si>
    <t>MB</t>
  </si>
  <si>
    <t>BN</t>
  </si>
  <si>
    <t>CD</t>
  </si>
  <si>
    <t>DH</t>
  </si>
  <si>
    <t>IU</t>
  </si>
  <si>
    <t>MT</t>
  </si>
  <si>
    <t>PC</t>
  </si>
  <si>
    <t>SM</t>
  </si>
  <si>
    <t>miles</t>
  </si>
  <si>
    <t xml:space="preserve">  m</t>
  </si>
  <si>
    <t>s</t>
  </si>
  <si>
    <t>date</t>
  </si>
  <si>
    <t>loco</t>
  </si>
  <si>
    <t>veh</t>
  </si>
  <si>
    <t>mph</t>
  </si>
  <si>
    <t>section</t>
  </si>
  <si>
    <t>West/Southbound</t>
  </si>
  <si>
    <t>TRANSPENNINE</t>
  </si>
  <si>
    <t>East/Northbound</t>
  </si>
  <si>
    <t>LIVERPOOL LIME STREET and:-</t>
  </si>
  <si>
    <t>158859</t>
  </si>
  <si>
    <t>Hunts Cross</t>
  </si>
  <si>
    <t>00</t>
  </si>
  <si>
    <t>01</t>
  </si>
  <si>
    <t>Widnes</t>
  </si>
  <si>
    <t>13</t>
  </si>
  <si>
    <t>40</t>
  </si>
  <si>
    <t>158808</t>
  </si>
  <si>
    <t>Warrington Central</t>
  </si>
  <si>
    <t>29</t>
  </si>
  <si>
    <t>HUNTS CROSS and:-</t>
  </si>
  <si>
    <t>52</t>
  </si>
  <si>
    <t>158843</t>
  </si>
  <si>
    <t>WIDNES and:-</t>
  </si>
  <si>
    <t>03</t>
  </si>
  <si>
    <t>WARRINGTON CENTRAL and:-</t>
  </si>
  <si>
    <t>51</t>
  </si>
  <si>
    <t>158812</t>
  </si>
  <si>
    <t>Birchwood</t>
  </si>
  <si>
    <t>43</t>
  </si>
  <si>
    <t>04</t>
  </si>
  <si>
    <t>Manchester Oxford Road</t>
  </si>
  <si>
    <t>BIRCHWOOD and:-</t>
  </si>
  <si>
    <t>41</t>
  </si>
  <si>
    <t>Irlam</t>
  </si>
  <si>
    <t>31</t>
  </si>
  <si>
    <t>47</t>
  </si>
  <si>
    <t>IRLAM and:-</t>
  </si>
  <si>
    <t>11</t>
  </si>
  <si>
    <t>35</t>
  </si>
  <si>
    <t>MANCHESTER OXFORD ROAD and:-</t>
  </si>
  <si>
    <t>27</t>
  </si>
  <si>
    <t>Manchester Piccadilly</t>
  </si>
  <si>
    <t>MANCHESTER AIRPORT and:-</t>
  </si>
  <si>
    <t>19</t>
  </si>
  <si>
    <t>150143</t>
  </si>
  <si>
    <t>Heald Green</t>
  </si>
  <si>
    <t>12</t>
  </si>
  <si>
    <t>156425</t>
  </si>
  <si>
    <t>02</t>
  </si>
  <si>
    <t>HEALD GREEN and:-</t>
  </si>
  <si>
    <t>49</t>
  </si>
  <si>
    <t>MANCHESTER PICCADILLY and:-</t>
  </si>
  <si>
    <t>Stalybridge</t>
  </si>
  <si>
    <t>18</t>
  </si>
  <si>
    <t>158801</t>
  </si>
  <si>
    <t>Huddersfield</t>
  </si>
  <si>
    <t>08</t>
  </si>
  <si>
    <t>STALYBRIDGE and:-</t>
  </si>
  <si>
    <t>HUDDERSFIELD and:-</t>
  </si>
  <si>
    <t>10</t>
  </si>
  <si>
    <t>Deighton</t>
  </si>
  <si>
    <t>56</t>
  </si>
  <si>
    <t>158xxx</t>
  </si>
  <si>
    <t>Mirfield</t>
  </si>
  <si>
    <t>D241</t>
  </si>
  <si>
    <t>Ravensthorpe</t>
  </si>
  <si>
    <t>Dewsbury</t>
  </si>
  <si>
    <t>28</t>
  </si>
  <si>
    <t>158804</t>
  </si>
  <si>
    <t>45</t>
  </si>
  <si>
    <t>Leeds</t>
  </si>
  <si>
    <t>05</t>
  </si>
  <si>
    <t>158 x 2</t>
  </si>
  <si>
    <t>33</t>
  </si>
  <si>
    <t>D1857</t>
  </si>
  <si>
    <t>Batley</t>
  </si>
  <si>
    <t>DEIGHTON and:-</t>
  </si>
  <si>
    <t>dmu</t>
  </si>
  <si>
    <t>32</t>
  </si>
  <si>
    <t>MIRFIELD and:-</t>
  </si>
  <si>
    <t>36</t>
  </si>
  <si>
    <t>21</t>
  </si>
  <si>
    <t>38</t>
  </si>
  <si>
    <t>ditto diesel loco</t>
  </si>
  <si>
    <t>14</t>
  </si>
  <si>
    <t>07</t>
  </si>
  <si>
    <t>55</t>
  </si>
  <si>
    <t>RAVENSTHORPE and:-</t>
  </si>
  <si>
    <t>DEWSBURY and:-</t>
  </si>
  <si>
    <t>22</t>
  </si>
  <si>
    <t>no example</t>
  </si>
  <si>
    <t>Morley</t>
  </si>
  <si>
    <t>34</t>
  </si>
  <si>
    <t>BATLEY and:-</t>
  </si>
  <si>
    <t>20</t>
  </si>
  <si>
    <t>MORLEY and:-</t>
  </si>
  <si>
    <t>Cottingley</t>
  </si>
  <si>
    <t>COTTINGLEY and:-</t>
  </si>
  <si>
    <t>LEEDS and:-</t>
  </si>
  <si>
    <t>Garforth</t>
  </si>
  <si>
    <t>158814</t>
  </si>
  <si>
    <t>57</t>
  </si>
  <si>
    <t>158813</t>
  </si>
  <si>
    <t>South Milford</t>
  </si>
  <si>
    <t>09</t>
  </si>
  <si>
    <t>Selby</t>
  </si>
  <si>
    <t>York</t>
  </si>
  <si>
    <t>GARFORTH and:-</t>
  </si>
  <si>
    <t>SOUTH MILFORD and:-</t>
  </si>
  <si>
    <t>53</t>
  </si>
  <si>
    <t>SELBY and:-</t>
  </si>
  <si>
    <t>158763</t>
  </si>
  <si>
    <t>Brough</t>
  </si>
  <si>
    <t>BROUGH and:-</t>
  </si>
  <si>
    <t>25</t>
  </si>
  <si>
    <t>Hull</t>
  </si>
  <si>
    <t>48</t>
  </si>
  <si>
    <t>YORK and:- (to Thirsk, Northallerton and Darlington in ECML)</t>
  </si>
  <si>
    <t>158779</t>
  </si>
  <si>
    <t>Malton</t>
  </si>
  <si>
    <t>158754</t>
  </si>
  <si>
    <t>MALTON and:-</t>
  </si>
  <si>
    <t>Seamer</t>
  </si>
  <si>
    <t>158781</t>
  </si>
  <si>
    <t>Scarborough</t>
  </si>
  <si>
    <t>SEAMER and:-</t>
  </si>
  <si>
    <t>158764</t>
  </si>
  <si>
    <t>59</t>
  </si>
  <si>
    <t>158798</t>
  </si>
  <si>
    <t>NORTHALLERTON and:-</t>
  </si>
  <si>
    <t>Yarm</t>
  </si>
  <si>
    <t>158809</t>
  </si>
  <si>
    <t>Thornaby</t>
  </si>
  <si>
    <t>158760</t>
  </si>
  <si>
    <t>YARM and:-</t>
  </si>
  <si>
    <t>THORNABY and:-</t>
  </si>
  <si>
    <t>156469</t>
  </si>
  <si>
    <t>Middlesbrough</t>
  </si>
  <si>
    <t>158800</t>
  </si>
  <si>
    <t>New records</t>
  </si>
  <si>
    <t>Submissions received and processed by:</t>
  </si>
  <si>
    <t>24</t>
  </si>
  <si>
    <t>hst</t>
  </si>
  <si>
    <t>ditto HST</t>
  </si>
  <si>
    <t>THIRSK and:- Northallerton - and NORTHALLERTON and:- Darlington - in ECML</t>
  </si>
  <si>
    <t>DARLINGTON and:- Durham - in ECML</t>
  </si>
  <si>
    <t>DURHAM and:- Chester-le-Street and Newcastle - in ECML</t>
  </si>
  <si>
    <t>CHESTER-LE-STREET and:- Newcastle - in ECML</t>
  </si>
  <si>
    <t>37</t>
  </si>
  <si>
    <t>JBu</t>
  </si>
  <si>
    <t>30</t>
  </si>
  <si>
    <t>LA</t>
  </si>
  <si>
    <t>KM</t>
  </si>
  <si>
    <t>44</t>
  </si>
  <si>
    <t>19.06.04</t>
  </si>
  <si>
    <t>170394</t>
  </si>
  <si>
    <t>Howden</t>
  </si>
  <si>
    <t>HOWDEN and:-</t>
  </si>
  <si>
    <t>17.07.00</t>
  </si>
  <si>
    <t>26</t>
  </si>
  <si>
    <t>23.02.99</t>
  </si>
  <si>
    <t>GA</t>
  </si>
  <si>
    <t>22.10.78</t>
  </si>
  <si>
    <t>FC</t>
  </si>
  <si>
    <t>09.05.70</t>
  </si>
  <si>
    <t>DMU</t>
  </si>
  <si>
    <t>09.05.94</t>
  </si>
  <si>
    <t>ditto emu</t>
  </si>
  <si>
    <t>30.09.96</t>
  </si>
  <si>
    <t>39</t>
  </si>
  <si>
    <t>05.10.99</t>
  </si>
  <si>
    <t>23.10.97</t>
  </si>
  <si>
    <t>25.03.05</t>
  </si>
  <si>
    <t>26.05.99</t>
  </si>
  <si>
    <t>BS</t>
  </si>
  <si>
    <t>30.06.98</t>
  </si>
  <si>
    <t>20.08.92</t>
  </si>
  <si>
    <t>20.09.00</t>
  </si>
  <si>
    <t>27.02.02</t>
  </si>
  <si>
    <t>Grand Total</t>
  </si>
  <si>
    <t>Count of rec</t>
  </si>
  <si>
    <t>Total</t>
  </si>
  <si>
    <t>12.05.07</t>
  </si>
  <si>
    <t>23</t>
  </si>
  <si>
    <t>23.11.07</t>
  </si>
  <si>
    <t>11.01.08</t>
  </si>
  <si>
    <t>21.05.08</t>
  </si>
  <si>
    <t>170304/5</t>
  </si>
  <si>
    <t>JR</t>
  </si>
  <si>
    <t>23.06.08</t>
  </si>
  <si>
    <t>170308/01</t>
  </si>
  <si>
    <t>07.04.09</t>
  </si>
  <si>
    <t>30.07.09</t>
  </si>
  <si>
    <t>30.03.10</t>
  </si>
  <si>
    <t>18.04.10</t>
  </si>
  <si>
    <t>170309/02</t>
  </si>
  <si>
    <t>20.02.10</t>
  </si>
  <si>
    <t>17.12.10</t>
  </si>
  <si>
    <t>10.02.11</t>
  </si>
  <si>
    <t>Liverpool South Parkway</t>
  </si>
  <si>
    <t>12.07.12</t>
  </si>
  <si>
    <t>LIVERPOOL SOUTH PARKWAY and:-</t>
  </si>
  <si>
    <t>18.06.13</t>
  </si>
  <si>
    <t>Manchester Victoria</t>
  </si>
  <si>
    <t>MANCHESTER VICTORIA and:-</t>
  </si>
  <si>
    <t>21.10.14</t>
  </si>
  <si>
    <t>17</t>
  </si>
  <si>
    <t>21.07.16</t>
  </si>
  <si>
    <t>NP</t>
  </si>
  <si>
    <t>19.06.16</t>
  </si>
  <si>
    <t>JH</t>
  </si>
  <si>
    <t>21.08.16</t>
  </si>
  <si>
    <t>03.02.15</t>
  </si>
  <si>
    <t>185125/42</t>
  </si>
  <si>
    <t>14.04.17</t>
  </si>
  <si>
    <t>29.04.17</t>
  </si>
  <si>
    <t>22.04.17</t>
  </si>
  <si>
    <t>24.03.18</t>
  </si>
  <si>
    <t>Greenfield</t>
  </si>
  <si>
    <t>29.05.18</t>
  </si>
  <si>
    <t>Jhe</t>
  </si>
  <si>
    <t>Marsden</t>
  </si>
  <si>
    <t xml:space="preserve">HUDDERSFIELD </t>
  </si>
  <si>
    <t>GREENFIELD and:-</t>
  </si>
  <si>
    <t>MARSDEN and:-</t>
  </si>
  <si>
    <t>21.03.18</t>
  </si>
  <si>
    <t>20.11.18</t>
  </si>
  <si>
    <t>06</t>
  </si>
  <si>
    <t>58</t>
  </si>
  <si>
    <t>18.07.17</t>
  </si>
  <si>
    <t>158770/799</t>
  </si>
  <si>
    <t>Newton-le-Willows</t>
  </si>
  <si>
    <t>12.08.18</t>
  </si>
  <si>
    <t>NEWTON-LE-WILLOWS</t>
  </si>
  <si>
    <t>Manxchester Victoria</t>
  </si>
  <si>
    <t xml:space="preserve">FC </t>
  </si>
  <si>
    <t>Mossley</t>
  </si>
  <si>
    <t>27.11.18</t>
  </si>
  <si>
    <t>MOSSLEY</t>
  </si>
  <si>
    <t>10.12.18</t>
  </si>
  <si>
    <t>SLAITHWAITE</t>
  </si>
  <si>
    <t>Slaithwaite</t>
  </si>
  <si>
    <t>LEA GREEN</t>
  </si>
  <si>
    <t>Lea Green</t>
  </si>
  <si>
    <t>Machester Victoria</t>
  </si>
  <si>
    <t>#</t>
  </si>
  <si>
    <t>16</t>
  </si>
  <si>
    <t>26.04.19</t>
  </si>
  <si>
    <t>05.06.19</t>
  </si>
  <si>
    <t>46</t>
  </si>
  <si>
    <t>17.06.19</t>
  </si>
  <si>
    <t>05.03.19</t>
  </si>
  <si>
    <t xml:space="preserve">BP </t>
  </si>
  <si>
    <t>07.07.19</t>
  </si>
  <si>
    <t>25.05.19</t>
  </si>
  <si>
    <t>23.02.19</t>
  </si>
  <si>
    <t>54</t>
  </si>
  <si>
    <t>29.07.19</t>
  </si>
  <si>
    <t>Staylbridge</t>
  </si>
  <si>
    <t>xx.xx.19</t>
  </si>
  <si>
    <t>Jha</t>
  </si>
  <si>
    <t xml:space="preserve"> ditto Loco</t>
  </si>
  <si>
    <t>30.08.19</t>
  </si>
  <si>
    <t>ditto loco</t>
  </si>
  <si>
    <t>25.09.19</t>
  </si>
  <si>
    <t>27.06.19</t>
  </si>
  <si>
    <t>43020/010</t>
  </si>
  <si>
    <t>43010/020</t>
  </si>
  <si>
    <t>27.04.19</t>
  </si>
  <si>
    <t>04.04.19</t>
  </si>
  <si>
    <t>09.09.19</t>
  </si>
  <si>
    <t>Doncaster to Gilberdyke</t>
  </si>
  <si>
    <t>Goole</t>
  </si>
  <si>
    <t>GOOLE</t>
  </si>
  <si>
    <t>26.06.09</t>
  </si>
  <si>
    <t>JHa</t>
  </si>
  <si>
    <t>Gilberdyke</t>
  </si>
  <si>
    <t>01.07.09</t>
  </si>
  <si>
    <t xml:space="preserve">IU </t>
  </si>
  <si>
    <t>MIDDLESBOROUGH and:-</t>
  </si>
  <si>
    <t>Redcar</t>
  </si>
  <si>
    <t>28.07.20</t>
  </si>
  <si>
    <t>50</t>
  </si>
  <si>
    <t>185111/132</t>
  </si>
  <si>
    <t>ditto IET</t>
  </si>
  <si>
    <t>12.10.19</t>
  </si>
  <si>
    <t>ditto Azuma/IET</t>
  </si>
  <si>
    <t>14.11.19</t>
  </si>
  <si>
    <t>23.09.20</t>
  </si>
  <si>
    <t>09.09.20</t>
  </si>
  <si>
    <t>23.07.21</t>
  </si>
  <si>
    <t>185150/143</t>
  </si>
  <si>
    <t>18.08.21</t>
  </si>
  <si>
    <t>29.11.21</t>
  </si>
  <si>
    <t>185151/101</t>
  </si>
  <si>
    <t>29.02.20</t>
  </si>
  <si>
    <t>06.02.20</t>
  </si>
  <si>
    <t>02.12.19</t>
  </si>
  <si>
    <t>23.07.22</t>
  </si>
  <si>
    <t>18.11.17</t>
  </si>
  <si>
    <t>27.06.05</t>
  </si>
  <si>
    <t>24.08.19</t>
  </si>
  <si>
    <t>185128/144</t>
  </si>
  <si>
    <t>29.04.23</t>
  </si>
  <si>
    <t>16.04.23</t>
  </si>
  <si>
    <t>22.09.23</t>
  </si>
  <si>
    <t>185120/104</t>
  </si>
  <si>
    <t>30.10.23</t>
  </si>
  <si>
    <t>09.10.23</t>
  </si>
  <si>
    <t>02.05.23</t>
  </si>
  <si>
    <t>13.06.23</t>
  </si>
  <si>
    <t>185107/126</t>
  </si>
  <si>
    <t>18.09.23</t>
  </si>
  <si>
    <t>Newton-le Wilows</t>
  </si>
  <si>
    <t>28.11.23</t>
  </si>
  <si>
    <t>185108/124</t>
  </si>
  <si>
    <t>REDCAR  and:-</t>
  </si>
  <si>
    <t>Saltburn</t>
  </si>
  <si>
    <t>04.12.23</t>
  </si>
  <si>
    <t>03.04.24</t>
  </si>
  <si>
    <t>06.03.24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</si>
</sst>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[Red]\(&quot;£&quot;#,##0\)"/>
    <numFmt numFmtId="173" formatCode="&quot;£&quot;#,##0.00_);[Red]\(&quot;£&quot;#,##0.00\)"/>
    <numFmt numFmtId="174" formatCode="0.0"/>
    <numFmt numFmtId="175" formatCode="[$-809]dd\ mmmm\ yyyy"/>
    <numFmt numFmtId="176" formatCode="dd/mm/yy;@"/>
    <numFmt numFmtId="177" formatCode="dd\.mm\.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8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177" fontId="8" fillId="33" borderId="0" xfId="0" applyNumberFormat="1" applyFont="1" applyFill="1" applyBorder="1" applyAlignment="1" applyProtection="1">
      <alignment horizontal="center"/>
      <protection/>
    </xf>
    <xf numFmtId="174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 horizontal="left"/>
      <protection/>
    </xf>
    <xf numFmtId="177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/>
      <protection/>
    </xf>
    <xf numFmtId="174" fontId="5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right"/>
      <protection/>
    </xf>
    <xf numFmtId="2" fontId="11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2" fontId="11" fillId="33" borderId="0" xfId="0" applyNumberFormat="1" applyFont="1" applyFill="1" applyBorder="1" applyAlignment="1" applyProtection="1">
      <alignment horizontal="right"/>
      <protection/>
    </xf>
    <xf numFmtId="2" fontId="11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 horizontal="right"/>
      <protection/>
    </xf>
    <xf numFmtId="14" fontId="5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177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 applyProtection="1">
      <alignment horizontal="right"/>
      <protection/>
    </xf>
    <xf numFmtId="174" fontId="5" fillId="33" borderId="0" xfId="0" applyNumberFormat="1" applyFont="1" applyFill="1" applyBorder="1" applyAlignment="1" applyProtection="1">
      <alignment horizontal="right"/>
      <protection/>
    </xf>
    <xf numFmtId="0" fontId="5" fillId="33" borderId="16" xfId="0" applyNumberFormat="1" applyFont="1" applyFill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>
      <alignment horizontal="left"/>
    </xf>
    <xf numFmtId="15" fontId="7" fillId="33" borderId="0" xfId="0" applyNumberFormat="1" applyFont="1" applyFill="1" applyBorder="1" applyAlignment="1" applyProtection="1">
      <alignment horizontal="center"/>
      <protection/>
    </xf>
    <xf numFmtId="2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49" fontId="5" fillId="34" borderId="0" xfId="0" applyNumberFormat="1" applyFont="1" applyFill="1" applyBorder="1" applyAlignment="1" applyProtection="1">
      <alignment horizontal="left"/>
      <protection/>
    </xf>
    <xf numFmtId="177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/>
      <protection/>
    </xf>
    <xf numFmtId="174" fontId="5" fillId="34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right"/>
    </xf>
    <xf numFmtId="177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>
      <alignment horizontal="left"/>
    </xf>
    <xf numFmtId="0" fontId="5" fillId="35" borderId="0" xfId="0" applyNumberFormat="1" applyFont="1" applyFill="1" applyBorder="1" applyAlignment="1" applyProtection="1">
      <alignment horizontal="center"/>
      <protection/>
    </xf>
    <xf numFmtId="174" fontId="13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15" fontId="5" fillId="34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2" fontId="8" fillId="34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1:I197" sheet="TRANSPEN"/>
  </cacheSource>
  <cacheFields count="1">
    <cacheField name="rec">
      <sharedItems containsBlank="1" containsMixedTypes="0" count="21">
        <m/>
        <s v="JHe"/>
        <s v="JBu"/>
        <s v="CD"/>
        <s v="DH"/>
        <s v="JR"/>
        <s v="BM"/>
        <s v="BN"/>
        <s v="CT"/>
        <s v="BP"/>
        <s v="PC"/>
        <s v="AH"/>
        <s v="IU"/>
        <s v="GA"/>
        <s v="BS"/>
        <s v="FC"/>
        <s v="MB"/>
        <s v="KM"/>
        <s v="MT"/>
        <s v="RJ"/>
        <s v="AB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R1:R197" sheet="TRANSPEN"/>
  </cacheSource>
  <cacheFields count="1">
    <cacheField name="rec">
      <sharedItems containsBlank="1" containsMixedTypes="0" count="24">
        <m/>
        <s v="JHe"/>
        <s v="IU"/>
        <s v="CD"/>
        <s v="BP"/>
        <s v="BM"/>
        <s v="CT"/>
        <s v="JBu"/>
        <s v="JR"/>
        <s v="LA"/>
        <s v="AH"/>
        <s v="BS"/>
        <s v="MB"/>
        <s v="SM"/>
        <s v="MT"/>
        <s v="DH"/>
        <s v="FC"/>
        <s v="BN"/>
        <s v="DAd"/>
        <s v="NP"/>
        <s v="PC"/>
        <s v="KM"/>
        <s v="AB"/>
        <s v="G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:E19" firstHeaderRow="2" firstDataRow="2" firstDataCol="1"/>
  <pivotFields count="1">
    <pivotField axis="axisRow" dataField="1" compact="0" outline="0" subtotalTop="0" showAll="0" sortType="descending">
      <items count="25">
        <item x="2"/>
        <item x="1"/>
        <item x="6"/>
        <item x="4"/>
        <item x="10"/>
        <item x="5"/>
        <item x="12"/>
        <item x="11"/>
        <item x="14"/>
        <item x="8"/>
        <item x="7"/>
        <item m="1" x="22"/>
        <item x="3"/>
        <item x="9"/>
        <item x="13"/>
        <item m="1" x="19"/>
        <item m="1" x="16"/>
        <item m="1" x="18"/>
        <item m="1" x="23"/>
        <item m="1" x="17"/>
        <item m="1" x="15"/>
        <item m="1" x="21"/>
        <item m="1" x="20"/>
        <item h="1" x="0"/>
        <item t="default"/>
      </items>
    </pivotField>
  </pivotFields>
  <rowFields count="1">
    <field x="0"/>
  </rowFields>
  <rowItems count="15">
    <i>
      <x v="1"/>
    </i>
    <i>
      <x/>
    </i>
    <i>
      <x v="3"/>
    </i>
    <i>
      <x v="2"/>
    </i>
    <i>
      <x v="5"/>
    </i>
    <i>
      <x v="9"/>
    </i>
    <i>
      <x v="4"/>
    </i>
    <i>
      <x v="8"/>
    </i>
    <i>
      <x v="7"/>
    </i>
    <i>
      <x v="6"/>
    </i>
    <i>
      <x v="14"/>
    </i>
    <i>
      <x v="13"/>
    </i>
    <i>
      <x v="10"/>
    </i>
    <i>
      <x v="12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3" firstHeaderRow="2" firstDataRow="2" firstDataCol="1"/>
  <pivotFields count="1">
    <pivotField axis="axisRow" dataField="1" compact="0" outline="0" subtotalTop="0" showAll="0" sortType="descending">
      <items count="22">
        <item x="1"/>
        <item x="9"/>
        <item x="8"/>
        <item x="16"/>
        <item x="12"/>
        <item x="6"/>
        <item x="14"/>
        <item x="15"/>
        <item x="2"/>
        <item x="13"/>
        <item x="11"/>
        <item x="7"/>
        <item x="3"/>
        <item x="4"/>
        <item x="17"/>
        <item x="18"/>
        <item x="10"/>
        <item x="5"/>
        <item m="1" x="20"/>
        <item h="1" x="0"/>
        <item m="1" x="19"/>
        <item t="default"/>
      </items>
    </pivotField>
  </pivotFields>
  <rowFields count="1">
    <field x="0"/>
  </rowFields>
  <rowItems count="19">
    <i>
      <x/>
    </i>
    <i>
      <x v="1"/>
    </i>
    <i>
      <x v="5"/>
    </i>
    <i>
      <x v="2"/>
    </i>
    <i>
      <x v="3"/>
    </i>
    <i>
      <x v="4"/>
    </i>
    <i>
      <x v="6"/>
    </i>
    <i>
      <x v="17"/>
    </i>
    <i>
      <x v="7"/>
    </i>
    <i>
      <x v="8"/>
    </i>
    <i>
      <x v="9"/>
    </i>
    <i>
      <x v="15"/>
    </i>
    <i>
      <x v="14"/>
    </i>
    <i>
      <x v="11"/>
    </i>
    <i>
      <x v="16"/>
    </i>
    <i>
      <x v="12"/>
    </i>
    <i>
      <x v="10"/>
    </i>
    <i>
      <x v="13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11.140625" style="0" bestFit="1" customWidth="1"/>
    <col min="2" max="2" width="5.421875" style="0" bestFit="1" customWidth="1"/>
    <col min="4" max="4" width="11.140625" style="0" bestFit="1" customWidth="1"/>
    <col min="5" max="5" width="5.421875" style="0" bestFit="1" customWidth="1"/>
  </cols>
  <sheetData>
    <row r="3" spans="1:5" ht="12">
      <c r="A3" s="2" t="s">
        <v>197</v>
      </c>
      <c r="B3" s="5"/>
      <c r="D3" s="2" t="s">
        <v>197</v>
      </c>
      <c r="E3" s="5"/>
    </row>
    <row r="4" spans="1:5" ht="12">
      <c r="A4" s="2" t="s">
        <v>0</v>
      </c>
      <c r="B4" s="5" t="s">
        <v>198</v>
      </c>
      <c r="D4" s="2" t="s">
        <v>0</v>
      </c>
      <c r="E4" s="5" t="s">
        <v>198</v>
      </c>
    </row>
    <row r="5" spans="1:5" ht="12">
      <c r="A5" s="1" t="s">
        <v>1</v>
      </c>
      <c r="B5" s="6">
        <v>20</v>
      </c>
      <c r="D5" s="1" t="s">
        <v>1</v>
      </c>
      <c r="E5" s="6">
        <v>16</v>
      </c>
    </row>
    <row r="6" spans="1:5" ht="12">
      <c r="A6" s="3" t="s">
        <v>5</v>
      </c>
      <c r="B6" s="7">
        <v>7</v>
      </c>
      <c r="D6" s="3" t="s">
        <v>10</v>
      </c>
      <c r="E6" s="7">
        <v>11</v>
      </c>
    </row>
    <row r="7" spans="1:5" ht="12">
      <c r="A7" s="3" t="s">
        <v>4</v>
      </c>
      <c r="B7" s="7">
        <v>6</v>
      </c>
      <c r="D7" s="3" t="s">
        <v>5</v>
      </c>
      <c r="E7" s="7">
        <v>8</v>
      </c>
    </row>
    <row r="8" spans="1:5" ht="12">
      <c r="A8" s="3" t="s">
        <v>2</v>
      </c>
      <c r="B8" s="7">
        <v>5</v>
      </c>
      <c r="D8" s="3" t="s">
        <v>2</v>
      </c>
      <c r="E8" s="7">
        <v>8</v>
      </c>
    </row>
    <row r="9" spans="1:5" ht="12">
      <c r="A9" s="3" t="s">
        <v>6</v>
      </c>
      <c r="B9" s="7">
        <v>4</v>
      </c>
      <c r="D9" s="3" t="s">
        <v>4</v>
      </c>
      <c r="E9" s="7">
        <v>7</v>
      </c>
    </row>
    <row r="10" spans="1:5" ht="12">
      <c r="A10" s="3" t="s">
        <v>10</v>
      </c>
      <c r="B10" s="7">
        <v>4</v>
      </c>
      <c r="D10" s="3" t="s">
        <v>205</v>
      </c>
      <c r="E10" s="7">
        <v>3</v>
      </c>
    </row>
    <row r="11" spans="1:5" ht="12">
      <c r="A11" s="3" t="s">
        <v>191</v>
      </c>
      <c r="B11" s="7">
        <v>3</v>
      </c>
      <c r="D11" s="3" t="s">
        <v>3</v>
      </c>
      <c r="E11" s="7">
        <v>3</v>
      </c>
    </row>
    <row r="12" spans="1:5" ht="12">
      <c r="A12" s="3" t="s">
        <v>205</v>
      </c>
      <c r="B12" s="7">
        <v>3</v>
      </c>
      <c r="D12" s="3" t="s">
        <v>11</v>
      </c>
      <c r="E12" s="7">
        <v>2</v>
      </c>
    </row>
    <row r="13" spans="1:5" ht="12">
      <c r="A13" s="3" t="s">
        <v>180</v>
      </c>
      <c r="B13" s="7">
        <v>3</v>
      </c>
      <c r="D13" s="3" t="s">
        <v>191</v>
      </c>
      <c r="E13" s="7">
        <v>2</v>
      </c>
    </row>
    <row r="14" spans="1:5" ht="12">
      <c r="A14" s="3" t="s">
        <v>166</v>
      </c>
      <c r="B14" s="7">
        <v>2</v>
      </c>
      <c r="D14" s="3" t="s">
        <v>6</v>
      </c>
      <c r="E14" s="7">
        <v>2</v>
      </c>
    </row>
    <row r="15" spans="1:5" ht="12">
      <c r="A15" s="3" t="s">
        <v>178</v>
      </c>
      <c r="B15" s="7">
        <v>1</v>
      </c>
      <c r="D15" s="3" t="s">
        <v>13</v>
      </c>
      <c r="E15" s="7">
        <v>1</v>
      </c>
    </row>
    <row r="16" spans="1:5" ht="12">
      <c r="A16" s="3" t="s">
        <v>11</v>
      </c>
      <c r="B16" s="7">
        <v>1</v>
      </c>
      <c r="D16" s="3" t="s">
        <v>168</v>
      </c>
      <c r="E16" s="7">
        <v>1</v>
      </c>
    </row>
    <row r="17" spans="1:5" ht="12">
      <c r="A17" s="3" t="s">
        <v>169</v>
      </c>
      <c r="B17" s="7">
        <v>1</v>
      </c>
      <c r="D17" s="3" t="s">
        <v>166</v>
      </c>
      <c r="E17" s="7">
        <v>1</v>
      </c>
    </row>
    <row r="18" spans="1:5" ht="12">
      <c r="A18" s="3" t="s">
        <v>7</v>
      </c>
      <c r="B18" s="7">
        <v>1</v>
      </c>
      <c r="D18" s="3" t="s">
        <v>8</v>
      </c>
      <c r="E18" s="7">
        <v>1</v>
      </c>
    </row>
    <row r="19" spans="1:5" ht="12">
      <c r="A19" s="3" t="s">
        <v>12</v>
      </c>
      <c r="B19" s="7">
        <v>1</v>
      </c>
      <c r="D19" s="4" t="s">
        <v>196</v>
      </c>
      <c r="E19" s="8">
        <v>66</v>
      </c>
    </row>
    <row r="20" spans="1:2" ht="12">
      <c r="A20" s="3" t="s">
        <v>8</v>
      </c>
      <c r="B20" s="7">
        <v>1</v>
      </c>
    </row>
    <row r="21" spans="1:2" ht="12">
      <c r="A21" s="3" t="s">
        <v>3</v>
      </c>
      <c r="B21" s="7">
        <v>1</v>
      </c>
    </row>
    <row r="22" spans="1:2" ht="12">
      <c r="A22" s="3" t="s">
        <v>9</v>
      </c>
      <c r="B22" s="7">
        <v>1</v>
      </c>
    </row>
    <row r="23" spans="1:2" ht="12">
      <c r="A23" s="4" t="s">
        <v>196</v>
      </c>
      <c r="B23" s="8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3"/>
  <sheetViews>
    <sheetView showGridLines="0" tabSelected="1" workbookViewId="0" topLeftCell="A177">
      <selection activeCell="K213" sqref="K213"/>
    </sheetView>
  </sheetViews>
  <sheetFormatPr defaultColWidth="10.00390625" defaultRowHeight="12.75"/>
  <cols>
    <col min="1" max="1" width="1.57421875" style="19" customWidth="1"/>
    <col min="2" max="2" width="4.7109375" style="20" customWidth="1"/>
    <col min="3" max="3" width="3.00390625" style="28" customWidth="1"/>
    <col min="4" max="4" width="2.8515625" style="22" customWidth="1"/>
    <col min="5" max="5" width="6.7109375" style="23" customWidth="1"/>
    <col min="6" max="6" width="6.7109375" style="24" customWidth="1"/>
    <col min="7" max="7" width="3.28125" style="25" customWidth="1"/>
    <col min="8" max="8" width="4.7109375" style="26" customWidth="1"/>
    <col min="9" max="9" width="3.7109375" style="25" customWidth="1"/>
    <col min="10" max="10" width="15.7109375" style="32" customWidth="1"/>
    <col min="11" max="11" width="4.7109375" style="20" customWidth="1"/>
    <col min="12" max="12" width="3.00390625" style="28" customWidth="1"/>
    <col min="13" max="13" width="2.8515625" style="22" customWidth="1"/>
    <col min="14" max="14" width="6.7109375" style="23" customWidth="1"/>
    <col min="15" max="15" width="6.7109375" style="24" customWidth="1"/>
    <col min="16" max="16" width="3.28125" style="25" customWidth="1"/>
    <col min="17" max="17" width="5.00390625" style="26" customWidth="1"/>
    <col min="18" max="18" width="3.8515625" style="25" customWidth="1"/>
    <col min="19" max="19" width="1.57421875" style="17" customWidth="1"/>
    <col min="20" max="16384" width="10.00390625" style="18" customWidth="1"/>
  </cols>
  <sheetData>
    <row r="1" spans="1:18" ht="12.75">
      <c r="A1" s="9"/>
      <c r="B1" s="10" t="s">
        <v>14</v>
      </c>
      <c r="C1" s="11" t="s">
        <v>15</v>
      </c>
      <c r="D1" s="12" t="s">
        <v>16</v>
      </c>
      <c r="E1" s="13" t="s">
        <v>17</v>
      </c>
      <c r="F1" s="9" t="s">
        <v>18</v>
      </c>
      <c r="G1" s="9" t="s">
        <v>19</v>
      </c>
      <c r="H1" s="14" t="s">
        <v>20</v>
      </c>
      <c r="I1" s="15" t="s">
        <v>0</v>
      </c>
      <c r="J1" s="16" t="s">
        <v>21</v>
      </c>
      <c r="K1" s="10" t="s">
        <v>14</v>
      </c>
      <c r="L1" s="11" t="s">
        <v>15</v>
      </c>
      <c r="M1" s="12" t="s">
        <v>16</v>
      </c>
      <c r="N1" s="13" t="s">
        <v>17</v>
      </c>
      <c r="O1" s="9" t="s">
        <v>18</v>
      </c>
      <c r="P1" s="9" t="s">
        <v>19</v>
      </c>
      <c r="Q1" s="14" t="s">
        <v>20</v>
      </c>
      <c r="R1" s="15" t="s">
        <v>0</v>
      </c>
    </row>
    <row r="2" spans="1:18" ht="6" customHeight="1">
      <c r="A2" s="9"/>
      <c r="B2" s="10"/>
      <c r="C2" s="11"/>
      <c r="D2" s="12"/>
      <c r="E2" s="13"/>
      <c r="F2" s="9"/>
      <c r="G2" s="9"/>
      <c r="H2" s="14"/>
      <c r="I2" s="15"/>
      <c r="J2" s="16"/>
      <c r="K2" s="10"/>
      <c r="L2" s="11"/>
      <c r="M2" s="12"/>
      <c r="N2" s="13"/>
      <c r="O2" s="9"/>
      <c r="P2" s="9"/>
      <c r="Q2" s="14"/>
      <c r="R2" s="15"/>
    </row>
    <row r="3" spans="3:17" ht="12.75">
      <c r="C3" s="21" t="s">
        <v>22</v>
      </c>
      <c r="J3" s="27" t="s">
        <v>23</v>
      </c>
      <c r="Q3" s="29" t="s">
        <v>24</v>
      </c>
    </row>
    <row r="4" spans="10:18" ht="6" customHeight="1">
      <c r="J4" s="27"/>
      <c r="R4" s="29"/>
    </row>
    <row r="5" spans="10:11" ht="12.75">
      <c r="J5" s="30" t="s">
        <v>25</v>
      </c>
      <c r="K5" s="31"/>
    </row>
    <row r="6" spans="2:18" ht="12.75">
      <c r="B6" s="20">
        <v>5.67</v>
      </c>
      <c r="C6" s="28">
        <v>9</v>
      </c>
      <c r="D6" s="22" t="s">
        <v>35</v>
      </c>
      <c r="E6" s="23" t="s">
        <v>270</v>
      </c>
      <c r="F6" s="24">
        <v>195119</v>
      </c>
      <c r="G6" s="25">
        <v>3</v>
      </c>
      <c r="H6" s="26">
        <f aca="true" t="shared" si="0" ref="H6:H13">SUM(B6*3600)/(C6*60+D6)</f>
        <v>35.87346221441125</v>
      </c>
      <c r="I6" s="25" t="s">
        <v>5</v>
      </c>
      <c r="J6" s="32" t="s">
        <v>216</v>
      </c>
      <c r="K6" s="20">
        <v>5.67</v>
      </c>
      <c r="L6" s="28">
        <v>8</v>
      </c>
      <c r="M6" s="22" t="s">
        <v>170</v>
      </c>
      <c r="N6" s="23" t="s">
        <v>217</v>
      </c>
      <c r="O6" s="24">
        <v>185115</v>
      </c>
      <c r="P6" s="25">
        <v>3</v>
      </c>
      <c r="Q6" s="26">
        <f aca="true" t="shared" si="1" ref="Q6:Q13">SUM(K6*3600)/(L6*60+M6)</f>
        <v>38.954198473282446</v>
      </c>
      <c r="R6" s="25" t="s">
        <v>1</v>
      </c>
    </row>
    <row r="7" spans="2:18" ht="12.75">
      <c r="B7" s="20">
        <v>7.06</v>
      </c>
      <c r="C7" s="28">
        <v>10</v>
      </c>
      <c r="D7" s="22" t="s">
        <v>165</v>
      </c>
      <c r="E7" s="23">
        <v>35643</v>
      </c>
      <c r="F7" s="24">
        <v>158768</v>
      </c>
      <c r="G7" s="25">
        <v>2</v>
      </c>
      <c r="H7" s="26">
        <f t="shared" si="0"/>
        <v>39.899529042386185</v>
      </c>
      <c r="I7" s="25" t="s">
        <v>166</v>
      </c>
      <c r="J7" s="32" t="s">
        <v>27</v>
      </c>
      <c r="K7" s="20">
        <v>7.06</v>
      </c>
      <c r="L7" s="28">
        <v>11</v>
      </c>
      <c r="M7" s="22" t="s">
        <v>131</v>
      </c>
      <c r="N7" s="23" t="s">
        <v>181</v>
      </c>
      <c r="O7" s="24" t="s">
        <v>182</v>
      </c>
      <c r="P7" s="25">
        <v>4</v>
      </c>
      <c r="Q7" s="26">
        <f t="shared" si="1"/>
        <v>37.1036496350365</v>
      </c>
      <c r="R7" s="25" t="s">
        <v>10</v>
      </c>
    </row>
    <row r="8" spans="2:18" ht="12.75">
      <c r="B8" s="20">
        <v>12.23</v>
      </c>
      <c r="C8" s="28">
        <v>16</v>
      </c>
      <c r="D8" s="22" t="s">
        <v>29</v>
      </c>
      <c r="E8" s="23">
        <v>36610</v>
      </c>
      <c r="F8" s="24">
        <v>170507</v>
      </c>
      <c r="G8" s="25">
        <v>2</v>
      </c>
      <c r="H8" s="26">
        <f t="shared" si="0"/>
        <v>45.81477627471384</v>
      </c>
      <c r="I8" s="25" t="s">
        <v>8</v>
      </c>
      <c r="J8" s="32" t="s">
        <v>30</v>
      </c>
      <c r="K8" s="20">
        <v>12.23</v>
      </c>
      <c r="L8" s="28">
        <v>15</v>
      </c>
      <c r="M8" s="22" t="s">
        <v>31</v>
      </c>
      <c r="N8" s="23">
        <v>36948</v>
      </c>
      <c r="O8" s="24">
        <v>170637</v>
      </c>
      <c r="P8" s="25">
        <v>3</v>
      </c>
      <c r="Q8" s="26">
        <f t="shared" si="1"/>
        <v>48.22343921139102</v>
      </c>
      <c r="R8" s="25" t="s">
        <v>8</v>
      </c>
    </row>
    <row r="9" spans="2:18" ht="12.75">
      <c r="B9" s="20">
        <v>18.41</v>
      </c>
      <c r="C9" s="28">
        <v>19</v>
      </c>
      <c r="D9" s="22" t="s">
        <v>32</v>
      </c>
      <c r="E9" s="23">
        <v>33811</v>
      </c>
      <c r="F9" s="24" t="s">
        <v>33</v>
      </c>
      <c r="H9" s="26">
        <f t="shared" si="0"/>
        <v>56.166101694915255</v>
      </c>
      <c r="I9" s="25" t="s">
        <v>9</v>
      </c>
      <c r="J9" s="32" t="s">
        <v>34</v>
      </c>
      <c r="K9" s="20">
        <v>18.41</v>
      </c>
      <c r="L9" s="28">
        <v>20</v>
      </c>
      <c r="M9" s="22" t="s">
        <v>35</v>
      </c>
      <c r="N9" s="23">
        <v>36891</v>
      </c>
      <c r="O9" s="24">
        <v>158801</v>
      </c>
      <c r="P9" s="25">
        <v>3</v>
      </c>
      <c r="Q9" s="26">
        <f t="shared" si="1"/>
        <v>53.92676973148902</v>
      </c>
      <c r="R9" s="25" t="s">
        <v>5</v>
      </c>
    </row>
    <row r="10" spans="2:18" ht="12.75">
      <c r="B10" s="20">
        <v>31.59</v>
      </c>
      <c r="C10" s="28">
        <v>31</v>
      </c>
      <c r="D10" s="22" t="s">
        <v>28</v>
      </c>
      <c r="E10" s="23" t="s">
        <v>222</v>
      </c>
      <c r="F10" s="24">
        <v>185111</v>
      </c>
      <c r="G10" s="25">
        <v>3</v>
      </c>
      <c r="H10" s="26">
        <f t="shared" si="0"/>
        <v>61.14193548387097</v>
      </c>
      <c r="I10" s="25" t="s">
        <v>205</v>
      </c>
      <c r="J10" s="32" t="s">
        <v>220</v>
      </c>
      <c r="K10" s="20">
        <v>31.59</v>
      </c>
      <c r="L10" s="28">
        <v>29</v>
      </c>
      <c r="M10" s="22" t="s">
        <v>109</v>
      </c>
      <c r="N10" s="23" t="s">
        <v>287</v>
      </c>
      <c r="O10" s="24">
        <v>185144</v>
      </c>
      <c r="P10" s="25">
        <v>3</v>
      </c>
      <c r="Q10" s="26">
        <f t="shared" si="1"/>
        <v>64.10597519729426</v>
      </c>
      <c r="R10" s="25" t="s">
        <v>5</v>
      </c>
    </row>
    <row r="11" spans="2:18" ht="12.75">
      <c r="B11" s="20">
        <v>10.69</v>
      </c>
      <c r="C11" s="28">
        <v>12</v>
      </c>
      <c r="D11" s="22" t="s">
        <v>266</v>
      </c>
      <c r="E11" s="23" t="s">
        <v>267</v>
      </c>
      <c r="F11" s="24">
        <v>185144</v>
      </c>
      <c r="G11" s="25">
        <v>3</v>
      </c>
      <c r="H11" s="26">
        <f t="shared" si="0"/>
        <v>50.240208877284594</v>
      </c>
      <c r="I11" s="25" t="s">
        <v>5</v>
      </c>
      <c r="J11" s="32" t="s">
        <v>260</v>
      </c>
      <c r="K11" s="20">
        <v>10.69</v>
      </c>
      <c r="L11" s="28">
        <v>10</v>
      </c>
      <c r="M11" s="22" t="s">
        <v>245</v>
      </c>
      <c r="N11" s="23" t="s">
        <v>268</v>
      </c>
      <c r="O11" s="24">
        <v>185141</v>
      </c>
      <c r="P11" s="25">
        <v>3</v>
      </c>
      <c r="Q11" s="26">
        <f t="shared" si="1"/>
        <v>58.48632218844985</v>
      </c>
      <c r="R11" s="25" t="s">
        <v>269</v>
      </c>
    </row>
    <row r="12" spans="3:18" ht="12.75">
      <c r="C12" s="28">
        <v>12</v>
      </c>
      <c r="D12" s="22" t="s">
        <v>95</v>
      </c>
      <c r="E12" s="23" t="s">
        <v>314</v>
      </c>
      <c r="F12" s="24">
        <v>68028</v>
      </c>
      <c r="G12" s="25">
        <v>5</v>
      </c>
      <c r="H12" s="26">
        <f>SUM(B11*3600)/(C12*60+D12)</f>
        <v>51.17553191489362</v>
      </c>
      <c r="I12" s="25" t="s">
        <v>5</v>
      </c>
      <c r="J12" s="32" t="s">
        <v>280</v>
      </c>
      <c r="K12" s="20">
        <v>10.69</v>
      </c>
      <c r="L12" s="28">
        <v>11</v>
      </c>
      <c r="M12" s="22" t="s">
        <v>35</v>
      </c>
      <c r="N12" s="23" t="s">
        <v>312</v>
      </c>
      <c r="O12" s="24">
        <v>68019</v>
      </c>
      <c r="P12" s="25">
        <v>5</v>
      </c>
      <c r="Q12" s="26">
        <f t="shared" si="1"/>
        <v>55.85486211901306</v>
      </c>
      <c r="R12" s="25" t="s">
        <v>269</v>
      </c>
    </row>
    <row r="13" spans="2:18" ht="12.75">
      <c r="B13" s="20">
        <v>15.71</v>
      </c>
      <c r="C13" s="28">
        <v>16</v>
      </c>
      <c r="D13" s="22" t="s">
        <v>28</v>
      </c>
      <c r="E13" s="23" t="s">
        <v>274</v>
      </c>
      <c r="F13" s="24">
        <v>185131</v>
      </c>
      <c r="G13" s="25">
        <v>3</v>
      </c>
      <c r="H13" s="26">
        <f t="shared" si="0"/>
        <v>58.9125</v>
      </c>
      <c r="I13" s="25" t="s">
        <v>10</v>
      </c>
      <c r="J13" s="32" t="s">
        <v>248</v>
      </c>
      <c r="K13" s="20">
        <v>15.71</v>
      </c>
      <c r="L13" s="28">
        <v>14</v>
      </c>
      <c r="M13" s="22" t="s">
        <v>97</v>
      </c>
      <c r="N13" s="23" t="s">
        <v>265</v>
      </c>
      <c r="O13" s="24">
        <v>185136</v>
      </c>
      <c r="P13" s="25">
        <v>3</v>
      </c>
      <c r="Q13" s="26">
        <f t="shared" si="1"/>
        <v>64.56164383561644</v>
      </c>
      <c r="R13" s="25" t="s">
        <v>10</v>
      </c>
    </row>
    <row r="14" spans="1:18" ht="12.75">
      <c r="A14" s="69"/>
      <c r="B14" s="60"/>
      <c r="C14" s="61">
        <v>16</v>
      </c>
      <c r="D14" s="62" t="s">
        <v>84</v>
      </c>
      <c r="E14" s="63" t="s">
        <v>325</v>
      </c>
      <c r="F14" s="64">
        <v>802213</v>
      </c>
      <c r="G14" s="65">
        <v>5</v>
      </c>
      <c r="H14" s="66">
        <f>SUM(B13*3600)/(C14*60+D14)</f>
        <v>57.24291497975708</v>
      </c>
      <c r="I14" s="65" t="s">
        <v>10</v>
      </c>
      <c r="J14" s="19" t="s">
        <v>301</v>
      </c>
      <c r="L14" s="28">
        <v>14</v>
      </c>
      <c r="M14" s="22" t="s">
        <v>42</v>
      </c>
      <c r="N14" s="23" t="s">
        <v>313</v>
      </c>
      <c r="O14" s="24">
        <v>802208</v>
      </c>
      <c r="P14" s="25">
        <v>5</v>
      </c>
      <c r="Q14" s="26">
        <f>SUM(K13*3600)/(L14*60+M14)</f>
        <v>63.474747474747474</v>
      </c>
      <c r="R14" s="25" t="s">
        <v>5</v>
      </c>
    </row>
    <row r="15" ht="4.5" customHeight="1"/>
    <row r="16" spans="10:11" ht="12.75">
      <c r="J16" s="30" t="s">
        <v>218</v>
      </c>
      <c r="K16" s="31"/>
    </row>
    <row r="17" spans="2:18" ht="12.75">
      <c r="B17" s="20">
        <v>6.61</v>
      </c>
      <c r="C17" s="28">
        <v>7</v>
      </c>
      <c r="D17" s="22" t="s">
        <v>45</v>
      </c>
      <c r="E17" s="23" t="s">
        <v>246</v>
      </c>
      <c r="F17" s="24" t="s">
        <v>247</v>
      </c>
      <c r="G17" s="25">
        <v>4</v>
      </c>
      <c r="H17" s="26">
        <f>SUM(B17*3600)/(C17*60+D17)</f>
        <v>51.39524838012959</v>
      </c>
      <c r="I17" s="25" t="s">
        <v>4</v>
      </c>
      <c r="J17" s="32" t="s">
        <v>30</v>
      </c>
      <c r="K17" s="20">
        <v>6.61</v>
      </c>
      <c r="L17" s="28">
        <v>7</v>
      </c>
      <c r="M17" s="22" t="s">
        <v>244</v>
      </c>
      <c r="N17" s="23" t="s">
        <v>246</v>
      </c>
      <c r="O17" s="24" t="s">
        <v>247</v>
      </c>
      <c r="P17" s="25">
        <v>4</v>
      </c>
      <c r="Q17" s="26">
        <f>SUM(K17*3600)/(L17*60+M17)</f>
        <v>55.859154929577464</v>
      </c>
      <c r="R17" s="25" t="s">
        <v>4</v>
      </c>
    </row>
    <row r="18" spans="2:18" ht="12.75">
      <c r="B18" s="33">
        <v>12.75</v>
      </c>
      <c r="C18" s="28">
        <v>12</v>
      </c>
      <c r="D18" s="22" t="s">
        <v>67</v>
      </c>
      <c r="E18" s="23" t="s">
        <v>286</v>
      </c>
      <c r="F18" s="24">
        <v>185127</v>
      </c>
      <c r="G18" s="25">
        <v>3</v>
      </c>
      <c r="H18" s="26">
        <f>SUM(B18*3600)/(C18*60+D18)</f>
        <v>59.68790637191157</v>
      </c>
      <c r="I18" s="25" t="s">
        <v>5</v>
      </c>
      <c r="J18" s="32" t="s">
        <v>34</v>
      </c>
      <c r="K18" s="33">
        <v>12.75</v>
      </c>
      <c r="L18" s="28">
        <v>12</v>
      </c>
      <c r="M18" s="22" t="s">
        <v>54</v>
      </c>
      <c r="N18" s="23" t="s">
        <v>229</v>
      </c>
      <c r="O18" s="24" t="s">
        <v>230</v>
      </c>
      <c r="P18" s="25">
        <v>6</v>
      </c>
      <c r="Q18" s="26">
        <f>SUM(K18*3600)/(L18*60+M18)</f>
        <v>62.7906976744186</v>
      </c>
      <c r="R18" s="25" t="s">
        <v>2</v>
      </c>
    </row>
    <row r="19" ht="4.5" customHeight="1"/>
    <row r="20" spans="10:11" ht="12.75">
      <c r="J20" s="30" t="s">
        <v>36</v>
      </c>
      <c r="K20" s="31"/>
    </row>
    <row r="21" spans="2:18" ht="12.75">
      <c r="B21" s="20">
        <v>11.35</v>
      </c>
      <c r="C21" s="28">
        <v>9</v>
      </c>
      <c r="D21" s="22" t="s">
        <v>35</v>
      </c>
      <c r="E21" s="23">
        <v>34159</v>
      </c>
      <c r="F21" s="24" t="s">
        <v>26</v>
      </c>
      <c r="H21" s="26">
        <f>SUM(B21*3600)/(C21*60+D21)</f>
        <v>71.81019332161686</v>
      </c>
      <c r="I21" s="25" t="s">
        <v>7</v>
      </c>
      <c r="J21" s="32" t="s">
        <v>34</v>
      </c>
      <c r="K21" s="20">
        <v>11.35</v>
      </c>
      <c r="L21" s="28">
        <v>10</v>
      </c>
      <c r="M21" s="22" t="s">
        <v>37</v>
      </c>
      <c r="N21" s="23">
        <v>34338</v>
      </c>
      <c r="O21" s="24" t="s">
        <v>38</v>
      </c>
      <c r="Q21" s="26">
        <f>SUM(K21*3600)/(L21*60+M21)</f>
        <v>62.668711656441715</v>
      </c>
      <c r="R21" s="25" t="s">
        <v>2</v>
      </c>
    </row>
    <row r="22" ht="4.5" customHeight="1"/>
    <row r="23" spans="10:11" ht="12.75">
      <c r="J23" s="34" t="s">
        <v>39</v>
      </c>
      <c r="K23" s="35"/>
    </row>
    <row r="24" spans="2:18" ht="12.75">
      <c r="B24" s="20">
        <v>6.17</v>
      </c>
      <c r="C24" s="28">
        <v>6</v>
      </c>
      <c r="D24" s="22" t="s">
        <v>40</v>
      </c>
      <c r="E24" s="23">
        <v>34897</v>
      </c>
      <c r="F24" s="24">
        <v>158859</v>
      </c>
      <c r="G24" s="25">
        <v>2</v>
      </c>
      <c r="H24" s="26">
        <f>SUM(B24*3600)/(C24*60+D24)</f>
        <v>61.1900826446281</v>
      </c>
      <c r="I24" s="25" t="s">
        <v>4</v>
      </c>
      <c r="J24" s="32" t="s">
        <v>34</v>
      </c>
      <c r="K24" s="20">
        <v>6.17</v>
      </c>
      <c r="L24" s="28">
        <v>6</v>
      </c>
      <c r="M24" s="22" t="s">
        <v>106</v>
      </c>
      <c r="N24" s="23">
        <v>35644</v>
      </c>
      <c r="O24" s="24">
        <v>158703</v>
      </c>
      <c r="P24" s="25">
        <v>2</v>
      </c>
      <c r="Q24" s="26">
        <f>SUM(K24*3600)/(L24*60+M24)</f>
        <v>58.146596858638745</v>
      </c>
      <c r="R24" s="25" t="s">
        <v>166</v>
      </c>
    </row>
    <row r="25" ht="4.5" customHeight="1"/>
    <row r="26" spans="10:11" ht="12.75">
      <c r="J26" s="30" t="s">
        <v>41</v>
      </c>
      <c r="K26" s="31"/>
    </row>
    <row r="27" spans="2:18" ht="12.75">
      <c r="B27" s="20">
        <v>3.125</v>
      </c>
      <c r="C27" s="28">
        <v>3</v>
      </c>
      <c r="D27" s="22" t="s">
        <v>42</v>
      </c>
      <c r="E27" s="23">
        <v>34076</v>
      </c>
      <c r="F27" s="24" t="s">
        <v>43</v>
      </c>
      <c r="H27" s="26">
        <f>SUM(B27*3600)/(C27*60+D27)</f>
        <v>48.701298701298704</v>
      </c>
      <c r="I27" s="25" t="s">
        <v>2</v>
      </c>
      <c r="J27" s="32" t="s">
        <v>44</v>
      </c>
      <c r="K27" s="20">
        <v>3.125</v>
      </c>
      <c r="L27" s="28">
        <v>3</v>
      </c>
      <c r="M27" s="22" t="s">
        <v>32</v>
      </c>
      <c r="N27" s="23" t="s">
        <v>217</v>
      </c>
      <c r="O27" s="24">
        <v>185115</v>
      </c>
      <c r="P27" s="25">
        <v>3</v>
      </c>
      <c r="Q27" s="26">
        <f>SUM(K27*3600)/(L27*60+M27)</f>
        <v>51.13636363636363</v>
      </c>
      <c r="R27" s="25" t="s">
        <v>1</v>
      </c>
    </row>
    <row r="28" spans="2:18" ht="12.75">
      <c r="B28" s="33">
        <v>15.83</v>
      </c>
      <c r="C28" s="28">
        <v>14</v>
      </c>
      <c r="D28" s="22" t="s">
        <v>46</v>
      </c>
      <c r="E28" s="23">
        <v>36539</v>
      </c>
      <c r="F28" s="24">
        <v>158854</v>
      </c>
      <c r="H28" s="26">
        <f>SUM(B28*3600)/(C28*60+D28)</f>
        <v>67.52132701421802</v>
      </c>
      <c r="I28" s="25" t="s">
        <v>5</v>
      </c>
      <c r="J28" s="32" t="s">
        <v>47</v>
      </c>
      <c r="K28" s="33">
        <v>15.83</v>
      </c>
      <c r="L28" s="28">
        <v>14</v>
      </c>
      <c r="M28" s="22">
        <v>55</v>
      </c>
      <c r="N28" s="23">
        <v>36509</v>
      </c>
      <c r="O28" s="24">
        <v>158844</v>
      </c>
      <c r="P28" s="25">
        <v>4</v>
      </c>
      <c r="Q28" s="26">
        <f>SUM(K28*3600)/(L28*60+M28)</f>
        <v>63.67374301675978</v>
      </c>
      <c r="R28" s="25" t="s">
        <v>5</v>
      </c>
    </row>
    <row r="29" ht="4.5" customHeight="1"/>
    <row r="30" spans="10:11" ht="12.75">
      <c r="J30" s="30" t="s">
        <v>48</v>
      </c>
      <c r="K30" s="31"/>
    </row>
    <row r="31" spans="2:18" ht="12.75">
      <c r="B31" s="20">
        <v>4.09</v>
      </c>
      <c r="C31" s="28">
        <v>4</v>
      </c>
      <c r="D31" s="22" t="s">
        <v>167</v>
      </c>
      <c r="E31" s="23">
        <v>35644</v>
      </c>
      <c r="F31" s="24">
        <v>158857</v>
      </c>
      <c r="G31" s="25">
        <v>2</v>
      </c>
      <c r="H31" s="26">
        <f>SUM(B31*3600)/(C31*60+D31)</f>
        <v>54.53333333333333</v>
      </c>
      <c r="I31" s="25" t="s">
        <v>166</v>
      </c>
      <c r="J31" s="32" t="s">
        <v>50</v>
      </c>
      <c r="K31" s="20">
        <v>4.09</v>
      </c>
      <c r="L31" s="28">
        <v>4</v>
      </c>
      <c r="M31" s="22" t="s">
        <v>51</v>
      </c>
      <c r="N31" s="23">
        <v>32263</v>
      </c>
      <c r="O31" s="24">
        <v>47643</v>
      </c>
      <c r="P31" s="25">
        <v>5</v>
      </c>
      <c r="Q31" s="26">
        <f>SUM(K31*3600)/(L31*60+M31)</f>
        <v>54.33210332103321</v>
      </c>
      <c r="R31" s="25" t="s">
        <v>5</v>
      </c>
    </row>
    <row r="32" spans="2:18" ht="12.75">
      <c r="B32" s="20">
        <v>12.65</v>
      </c>
      <c r="C32" s="28">
        <v>11</v>
      </c>
      <c r="D32" s="22" t="s">
        <v>109</v>
      </c>
      <c r="E32" s="23">
        <v>37471</v>
      </c>
      <c r="F32" s="24">
        <v>158813</v>
      </c>
      <c r="G32" s="25">
        <v>3</v>
      </c>
      <c r="H32" s="26">
        <f>SUM(B32*3600)/(C32*60+D32)</f>
        <v>65.61959654178675</v>
      </c>
      <c r="I32" s="25" t="s">
        <v>5</v>
      </c>
      <c r="J32" s="32" t="s">
        <v>47</v>
      </c>
      <c r="K32" s="20">
        <v>12.65</v>
      </c>
      <c r="L32" s="28">
        <v>12</v>
      </c>
      <c r="M32" s="22" t="s">
        <v>28</v>
      </c>
      <c r="N32" s="23">
        <v>36372</v>
      </c>
      <c r="O32" s="24">
        <v>158799</v>
      </c>
      <c r="P32" s="25">
        <v>3</v>
      </c>
      <c r="Q32" s="26">
        <f>SUM(K32*3600)/(L32*60+M32)</f>
        <v>63.25</v>
      </c>
      <c r="R32" s="25" t="s">
        <v>5</v>
      </c>
    </row>
    <row r="33" ht="4.5" customHeight="1"/>
    <row r="34" spans="10:11" ht="12.75">
      <c r="J34" s="30" t="s">
        <v>53</v>
      </c>
      <c r="K34" s="31"/>
    </row>
    <row r="35" spans="2:18" ht="12.75">
      <c r="B35" s="20">
        <v>8.56</v>
      </c>
      <c r="C35" s="28">
        <v>9</v>
      </c>
      <c r="D35" s="22" t="s">
        <v>54</v>
      </c>
      <c r="E35" s="23">
        <v>32237</v>
      </c>
      <c r="F35" s="24">
        <v>31417</v>
      </c>
      <c r="G35" s="25">
        <v>5</v>
      </c>
      <c r="H35" s="26">
        <f>SUM(B35*3600)/(C35*60+D35)</f>
        <v>55.92740471869328</v>
      </c>
      <c r="I35" s="25" t="s">
        <v>5</v>
      </c>
      <c r="J35" s="32" t="s">
        <v>47</v>
      </c>
      <c r="K35" s="20">
        <v>8.56</v>
      </c>
      <c r="L35" s="28">
        <v>9</v>
      </c>
      <c r="M35" s="22" t="s">
        <v>55</v>
      </c>
      <c r="N35" s="23">
        <v>36778</v>
      </c>
      <c r="O35" s="24">
        <v>158806</v>
      </c>
      <c r="P35" s="25">
        <v>3</v>
      </c>
      <c r="Q35" s="26">
        <f>SUM(K35*3600)/(L35*60+M35)</f>
        <v>53.59304347826087</v>
      </c>
      <c r="R35" s="25" t="s">
        <v>5</v>
      </c>
    </row>
    <row r="36" ht="4.5" customHeight="1"/>
    <row r="37" spans="10:11" ht="12.75">
      <c r="J37" s="30" t="s">
        <v>56</v>
      </c>
      <c r="K37" s="31"/>
    </row>
    <row r="38" spans="2:18" ht="12.75">
      <c r="B38" s="20">
        <v>0.54</v>
      </c>
      <c r="C38" s="28">
        <v>1</v>
      </c>
      <c r="D38" s="22" t="s">
        <v>158</v>
      </c>
      <c r="E38" s="23">
        <v>37335</v>
      </c>
      <c r="F38" s="24">
        <v>170508</v>
      </c>
      <c r="G38" s="25">
        <v>2</v>
      </c>
      <c r="H38" s="26">
        <f>SUM(B38*3600)/(C38*60+D38)</f>
        <v>23.142857142857146</v>
      </c>
      <c r="I38" s="25" t="s">
        <v>5</v>
      </c>
      <c r="J38" s="32" t="s">
        <v>58</v>
      </c>
      <c r="K38" s="33">
        <v>0.54</v>
      </c>
      <c r="L38" s="28">
        <v>1</v>
      </c>
      <c r="M38" s="22">
        <v>28</v>
      </c>
      <c r="N38" s="23">
        <v>31920</v>
      </c>
      <c r="O38" s="24">
        <v>31448</v>
      </c>
      <c r="P38" s="25">
        <v>5</v>
      </c>
      <c r="Q38" s="26">
        <f>SUM(K38*3600)/(L38*60+M38)</f>
        <v>22.090909090909093</v>
      </c>
      <c r="R38" s="25" t="s">
        <v>5</v>
      </c>
    </row>
    <row r="39" spans="2:18" ht="12.75">
      <c r="B39" s="36">
        <v>0.54</v>
      </c>
      <c r="C39" s="28">
        <v>1</v>
      </c>
      <c r="D39" s="22" t="s">
        <v>60</v>
      </c>
      <c r="E39" s="23" t="s">
        <v>188</v>
      </c>
      <c r="F39" s="24">
        <v>323234</v>
      </c>
      <c r="G39" s="25">
        <v>4</v>
      </c>
      <c r="H39" s="26">
        <f>SUM(B39*3600)/(C39*60+D39)</f>
        <v>24.607594936708864</v>
      </c>
      <c r="I39" s="25" t="s">
        <v>1</v>
      </c>
      <c r="J39" s="37" t="s">
        <v>184</v>
      </c>
      <c r="K39" s="36">
        <v>0.54</v>
      </c>
      <c r="L39" s="28">
        <v>1</v>
      </c>
      <c r="M39" s="22" t="s">
        <v>63</v>
      </c>
      <c r="N39" s="23" t="s">
        <v>187</v>
      </c>
      <c r="O39" s="24">
        <v>323244</v>
      </c>
      <c r="P39" s="25">
        <v>4</v>
      </c>
      <c r="Q39" s="26">
        <f>SUM(K39*3600)/(L39*60+M39)</f>
        <v>27.000000000000004</v>
      </c>
      <c r="R39" s="25" t="s">
        <v>10</v>
      </c>
    </row>
    <row r="40" ht="4.5" customHeight="1"/>
    <row r="41" ht="12.75" customHeight="1">
      <c r="J41" s="30" t="s">
        <v>250</v>
      </c>
    </row>
    <row r="42" spans="2:19" ht="12.75" customHeight="1">
      <c r="B42" s="20">
        <v>5.01</v>
      </c>
      <c r="C42" s="28">
        <v>4</v>
      </c>
      <c r="D42" s="22" t="s">
        <v>245</v>
      </c>
      <c r="E42" s="23" t="s">
        <v>315</v>
      </c>
      <c r="F42" s="24">
        <v>802202</v>
      </c>
      <c r="G42" s="25">
        <v>5</v>
      </c>
      <c r="H42" s="26">
        <f>SUM(B42*3600)/(C42*60+D42)</f>
        <v>60.52348993288591</v>
      </c>
      <c r="I42" s="25" t="s">
        <v>5</v>
      </c>
      <c r="J42" s="32" t="s">
        <v>260</v>
      </c>
      <c r="K42" s="60">
        <v>5.05</v>
      </c>
      <c r="L42" s="61">
        <v>4</v>
      </c>
      <c r="M42" s="62" t="s">
        <v>299</v>
      </c>
      <c r="N42" s="63" t="s">
        <v>337</v>
      </c>
      <c r="O42" s="64">
        <v>802204</v>
      </c>
      <c r="P42" s="65">
        <v>5</v>
      </c>
      <c r="Q42" s="66">
        <f>SUM(K42*3600)/(L42*60+M42)</f>
        <v>62.689655172413794</v>
      </c>
      <c r="R42" s="65" t="s">
        <v>10</v>
      </c>
      <c r="S42" s="68" t="s">
        <v>262</v>
      </c>
    </row>
    <row r="43" spans="1:10" ht="12.75" customHeight="1">
      <c r="A43" s="69"/>
      <c r="B43" s="60">
        <v>15.74</v>
      </c>
      <c r="C43" s="61">
        <v>14</v>
      </c>
      <c r="D43" s="62" t="s">
        <v>52</v>
      </c>
      <c r="E43" s="63" t="s">
        <v>321</v>
      </c>
      <c r="F43" s="64">
        <v>197018</v>
      </c>
      <c r="G43" s="65">
        <v>2</v>
      </c>
      <c r="H43" s="66">
        <f>SUM(B43*3600)/(C43*60+D43)</f>
        <v>63.88275084554679</v>
      </c>
      <c r="I43" s="65" t="s">
        <v>5</v>
      </c>
      <c r="J43" s="32" t="s">
        <v>47</v>
      </c>
    </row>
    <row r="44" spans="2:19" ht="12.75" customHeight="1">
      <c r="B44" s="20">
        <v>15.88</v>
      </c>
      <c r="C44" s="28">
        <v>16</v>
      </c>
      <c r="D44" s="22" t="s">
        <v>88</v>
      </c>
      <c r="E44" s="23" t="s">
        <v>249</v>
      </c>
      <c r="F44" s="24">
        <v>185134</v>
      </c>
      <c r="G44" s="25">
        <v>3</v>
      </c>
      <c r="H44" s="26">
        <f>SUM(B44*3600)/(C44*60+D44)</f>
        <v>59.241450777202076</v>
      </c>
      <c r="I44" s="25" t="s">
        <v>252</v>
      </c>
      <c r="J44" s="32" t="s">
        <v>251</v>
      </c>
      <c r="K44" s="60">
        <v>15.88</v>
      </c>
      <c r="L44" s="61">
        <v>15</v>
      </c>
      <c r="M44" s="62" t="s">
        <v>86</v>
      </c>
      <c r="N44" s="63" t="s">
        <v>320</v>
      </c>
      <c r="O44" s="64">
        <v>195112</v>
      </c>
      <c r="P44" s="65">
        <v>3</v>
      </c>
      <c r="Q44" s="66">
        <f>SUM(K44*3600)/(L44*60+M44)</f>
        <v>60.49523809523809</v>
      </c>
      <c r="R44" s="65" t="s">
        <v>5</v>
      </c>
      <c r="S44" s="68"/>
    </row>
    <row r="45" spans="3:18" ht="12.75" customHeight="1">
      <c r="C45" s="28">
        <v>16</v>
      </c>
      <c r="D45" s="22" t="s">
        <v>102</v>
      </c>
      <c r="E45" s="23" t="s">
        <v>302</v>
      </c>
      <c r="F45" s="24">
        <v>802207</v>
      </c>
      <c r="G45" s="25">
        <v>5</v>
      </c>
      <c r="H45" s="26">
        <f>SUM(B44*3600)/(C45*60+D45)</f>
        <v>59.11892450879007</v>
      </c>
      <c r="I45" s="25" t="s">
        <v>10</v>
      </c>
      <c r="J45" s="67" t="s">
        <v>301</v>
      </c>
      <c r="L45" s="28">
        <v>15</v>
      </c>
      <c r="M45" s="22" t="s">
        <v>97</v>
      </c>
      <c r="N45" s="23" t="s">
        <v>306</v>
      </c>
      <c r="O45" s="24">
        <v>802102</v>
      </c>
      <c r="P45" s="25">
        <v>5</v>
      </c>
      <c r="Q45" s="26">
        <f>SUM(K44*3600)/(L45*60+M45)</f>
        <v>61.07692307692308</v>
      </c>
      <c r="R45" s="25" t="s">
        <v>1</v>
      </c>
    </row>
    <row r="46" ht="4.5" customHeight="1"/>
    <row r="47" ht="12.75" customHeight="1">
      <c r="J47" s="30" t="s">
        <v>259</v>
      </c>
    </row>
    <row r="48" spans="2:18" ht="12.75" customHeight="1">
      <c r="B48" s="20">
        <v>20.88</v>
      </c>
      <c r="C48" s="28">
        <v>20</v>
      </c>
      <c r="D48" s="22" t="s">
        <v>88</v>
      </c>
      <c r="E48" s="23" t="s">
        <v>271</v>
      </c>
      <c r="F48" s="24">
        <v>185120</v>
      </c>
      <c r="G48" s="25">
        <v>3</v>
      </c>
      <c r="H48" s="26">
        <f>SUM(B48*3600)/(C48*60+D48)</f>
        <v>62.380082987551866</v>
      </c>
      <c r="I48" s="25" t="s">
        <v>5</v>
      </c>
      <c r="J48" s="32" t="s">
        <v>261</v>
      </c>
      <c r="K48" s="20">
        <v>20.88</v>
      </c>
      <c r="L48" s="28">
        <v>24</v>
      </c>
      <c r="M48" s="22" t="s">
        <v>98</v>
      </c>
      <c r="N48" s="23" t="s">
        <v>272</v>
      </c>
      <c r="O48" s="24">
        <v>185131</v>
      </c>
      <c r="P48" s="25">
        <v>3</v>
      </c>
      <c r="Q48" s="26">
        <f>SUM(K48*3600)/(L48*60+M48)</f>
        <v>51.449691991786445</v>
      </c>
      <c r="R48" s="25" t="s">
        <v>5</v>
      </c>
    </row>
    <row r="49" spans="3:18" ht="12.75" customHeight="1">
      <c r="C49" s="28">
        <v>19</v>
      </c>
      <c r="D49" s="22" t="s">
        <v>98</v>
      </c>
      <c r="E49" s="23" t="s">
        <v>279</v>
      </c>
      <c r="F49" s="24">
        <v>68026</v>
      </c>
      <c r="G49" s="25">
        <v>5</v>
      </c>
      <c r="H49" s="26">
        <f>SUM(B48*3600)/(C49*60+D49)</f>
        <v>64.74418604651163</v>
      </c>
      <c r="I49" s="25" t="s">
        <v>5</v>
      </c>
      <c r="J49" s="67" t="s">
        <v>278</v>
      </c>
      <c r="L49" s="28">
        <v>20</v>
      </c>
      <c r="M49" s="22" t="s">
        <v>70</v>
      </c>
      <c r="N49" s="23" t="s">
        <v>281</v>
      </c>
      <c r="O49" s="24">
        <v>68027</v>
      </c>
      <c r="P49" s="25">
        <v>5</v>
      </c>
      <c r="Q49" s="26">
        <f>SUM(K48*3600)/(L49*60+M49)</f>
        <v>61.714285714285715</v>
      </c>
      <c r="R49" s="25" t="s">
        <v>5</v>
      </c>
    </row>
    <row r="50" ht="4.5" customHeight="1"/>
    <row r="51" spans="8:11" ht="12.75">
      <c r="H51" s="77"/>
      <c r="J51" s="30" t="s">
        <v>221</v>
      </c>
      <c r="K51" s="31"/>
    </row>
    <row r="52" spans="1:19" ht="12.75">
      <c r="A52" s="69"/>
      <c r="B52" s="60">
        <v>7.88</v>
      </c>
      <c r="C52" s="61">
        <v>9</v>
      </c>
      <c r="D52" s="62" t="s">
        <v>144</v>
      </c>
      <c r="E52" s="63" t="s">
        <v>327</v>
      </c>
      <c r="F52" s="64" t="s">
        <v>328</v>
      </c>
      <c r="G52" s="65">
        <v>6</v>
      </c>
      <c r="H52" s="66">
        <f>SUM(B52*3600)/(C52*60+D52)</f>
        <v>47.35893155258765</v>
      </c>
      <c r="I52" s="65" t="s">
        <v>262</v>
      </c>
      <c r="J52" s="32" t="s">
        <v>275</v>
      </c>
      <c r="K52" s="60">
        <v>7.83</v>
      </c>
      <c r="L52" s="61">
        <v>8</v>
      </c>
      <c r="M52" s="62" t="s">
        <v>103</v>
      </c>
      <c r="N52" s="63" t="s">
        <v>326</v>
      </c>
      <c r="O52" s="64">
        <v>185108</v>
      </c>
      <c r="P52" s="65">
        <v>3</v>
      </c>
      <c r="Q52" s="66">
        <f>SUM(K52*3600)/(L52*60+M52)</f>
        <v>52.68785046728972</v>
      </c>
      <c r="R52" s="65" t="s">
        <v>10</v>
      </c>
      <c r="S52" s="68"/>
    </row>
    <row r="53" spans="10:19" ht="12.75">
      <c r="J53" s="67" t="s">
        <v>301</v>
      </c>
      <c r="K53" s="81"/>
      <c r="L53" s="61">
        <v>9</v>
      </c>
      <c r="M53" s="62" t="s">
        <v>31</v>
      </c>
      <c r="N53" s="63" t="s">
        <v>337</v>
      </c>
      <c r="O53" s="64">
        <v>802217</v>
      </c>
      <c r="P53" s="65">
        <v>5</v>
      </c>
      <c r="Q53" s="66">
        <f>SUM(K52*3600)/(L53*60+M53)</f>
        <v>50.97287522603978</v>
      </c>
      <c r="R53" s="65" t="s">
        <v>10</v>
      </c>
      <c r="S53" s="68" t="s">
        <v>262</v>
      </c>
    </row>
    <row r="54" spans="10:18" ht="12.75">
      <c r="J54" s="67" t="s">
        <v>280</v>
      </c>
      <c r="K54" s="20">
        <v>7.88</v>
      </c>
      <c r="L54" s="28">
        <v>9</v>
      </c>
      <c r="M54" s="22" t="s">
        <v>165</v>
      </c>
      <c r="N54" s="23" t="s">
        <v>305</v>
      </c>
      <c r="O54" s="24">
        <v>68034</v>
      </c>
      <c r="P54" s="25">
        <v>5</v>
      </c>
      <c r="Q54" s="26">
        <f>SUM(K54*3600)/(L54*60+M54)</f>
        <v>49.164644714038126</v>
      </c>
      <c r="R54" s="25" t="s">
        <v>1</v>
      </c>
    </row>
    <row r="55" spans="10:19" ht="12.75">
      <c r="J55" s="32" t="s">
        <v>330</v>
      </c>
      <c r="K55" s="60">
        <v>15.85</v>
      </c>
      <c r="L55" s="61">
        <v>15</v>
      </c>
      <c r="M55" s="62" t="s">
        <v>51</v>
      </c>
      <c r="N55" s="63" t="s">
        <v>324</v>
      </c>
      <c r="O55" s="64">
        <v>802219</v>
      </c>
      <c r="P55" s="65">
        <v>5</v>
      </c>
      <c r="Q55" s="66">
        <f>SUM(K55*3600)/(L55*60+M55)</f>
        <v>61.28893662728249</v>
      </c>
      <c r="R55" s="65" t="s">
        <v>205</v>
      </c>
      <c r="S55" s="68"/>
    </row>
    <row r="56" spans="1:18" ht="12.75">
      <c r="A56" s="69"/>
      <c r="B56" s="60">
        <v>25.71</v>
      </c>
      <c r="C56" s="61">
        <v>26</v>
      </c>
      <c r="D56" s="62" t="s">
        <v>244</v>
      </c>
      <c r="E56" s="63" t="s">
        <v>322</v>
      </c>
      <c r="F56" s="64" t="s">
        <v>323</v>
      </c>
      <c r="G56" s="65">
        <v>6</v>
      </c>
      <c r="H56" s="66">
        <f>SUM(B56*3600)/(C56*60+D56)</f>
        <v>59.10344827586207</v>
      </c>
      <c r="I56" s="65" t="s">
        <v>292</v>
      </c>
      <c r="J56" s="32" t="s">
        <v>72</v>
      </c>
      <c r="K56" s="20">
        <v>25.71</v>
      </c>
      <c r="L56" s="28">
        <v>25</v>
      </c>
      <c r="M56" s="22" t="s">
        <v>73</v>
      </c>
      <c r="N56" s="23" t="s">
        <v>272</v>
      </c>
      <c r="O56" s="24">
        <v>185101</v>
      </c>
      <c r="P56" s="25">
        <v>3</v>
      </c>
      <c r="Q56" s="26">
        <f>SUM(K56*3600)/(L56*60+M56)</f>
        <v>61.37665782493369</v>
      </c>
      <c r="R56" s="25" t="s">
        <v>5</v>
      </c>
    </row>
    <row r="57" spans="1:19" ht="12.75">
      <c r="A57" s="69"/>
      <c r="B57" s="60"/>
      <c r="C57" s="61">
        <v>26</v>
      </c>
      <c r="D57" s="62" t="s">
        <v>118</v>
      </c>
      <c r="E57" s="63" t="s">
        <v>325</v>
      </c>
      <c r="F57" s="64">
        <v>802213</v>
      </c>
      <c r="G57" s="65">
        <v>5</v>
      </c>
      <c r="H57" s="66">
        <f>SUM(B56*3600)/(C57*60+D57)</f>
        <v>57.23933209647495</v>
      </c>
      <c r="I57" s="65" t="s">
        <v>10</v>
      </c>
      <c r="J57" s="67" t="s">
        <v>301</v>
      </c>
      <c r="L57" s="61">
        <v>25</v>
      </c>
      <c r="M57" s="62" t="s">
        <v>78</v>
      </c>
      <c r="N57" s="63" t="s">
        <v>322</v>
      </c>
      <c r="O57" s="64">
        <v>802215</v>
      </c>
      <c r="P57" s="65">
        <v>5</v>
      </c>
      <c r="Q57" s="66">
        <f>SUM(K56*3600)/(L57*60+M57)</f>
        <v>59.48329048843188</v>
      </c>
      <c r="R57" s="65" t="s">
        <v>292</v>
      </c>
      <c r="S57" s="68"/>
    </row>
    <row r="58" spans="3:10" ht="12.75">
      <c r="C58" s="28">
        <v>27</v>
      </c>
      <c r="D58" s="22" t="s">
        <v>57</v>
      </c>
      <c r="E58" s="23" t="s">
        <v>279</v>
      </c>
      <c r="F58" s="24">
        <v>68026</v>
      </c>
      <c r="G58" s="25">
        <v>5</v>
      </c>
      <c r="H58" s="26">
        <f>SUM(B56*3600)/(C58*60+D58)</f>
        <v>56.19672131147541</v>
      </c>
      <c r="I58" s="25" t="s">
        <v>5</v>
      </c>
      <c r="J58" s="67" t="s">
        <v>280</v>
      </c>
    </row>
    <row r="59" ht="4.5" customHeight="1"/>
    <row r="60" spans="10:11" ht="12.75">
      <c r="J60" s="30" t="s">
        <v>59</v>
      </c>
      <c r="K60" s="31"/>
    </row>
    <row r="61" spans="2:18" ht="12.75">
      <c r="B61" s="20">
        <v>1.93</v>
      </c>
      <c r="C61" s="28">
        <v>3</v>
      </c>
      <c r="D61" s="22" t="s">
        <v>60</v>
      </c>
      <c r="E61" s="23">
        <v>35289</v>
      </c>
      <c r="F61" s="24" t="s">
        <v>61</v>
      </c>
      <c r="H61" s="26">
        <f>SUM(B61*3600)/(C61*60+D61)</f>
        <v>34.914572864321606</v>
      </c>
      <c r="I61" s="25" t="s">
        <v>1</v>
      </c>
      <c r="J61" s="32" t="s">
        <v>62</v>
      </c>
      <c r="K61" s="20">
        <v>1.93</v>
      </c>
      <c r="L61" s="28">
        <v>3</v>
      </c>
      <c r="M61" s="22" t="s">
        <v>63</v>
      </c>
      <c r="N61" s="23">
        <v>34584</v>
      </c>
      <c r="O61" s="24" t="s">
        <v>64</v>
      </c>
      <c r="Q61" s="26">
        <f>SUM(K61*3600)/(L61*60+M61)</f>
        <v>36.1875</v>
      </c>
      <c r="R61" s="25" t="s">
        <v>1</v>
      </c>
    </row>
    <row r="62" spans="2:18" ht="12.75">
      <c r="B62" s="36">
        <v>1.93</v>
      </c>
      <c r="C62" s="28">
        <v>3</v>
      </c>
      <c r="D62" s="22" t="s">
        <v>186</v>
      </c>
      <c r="E62" s="23" t="s">
        <v>185</v>
      </c>
      <c r="F62" s="24">
        <v>323238</v>
      </c>
      <c r="G62" s="25">
        <v>4</v>
      </c>
      <c r="H62" s="26">
        <f>SUM(B62*3600)/(C62*60+D62)</f>
        <v>31.726027397260275</v>
      </c>
      <c r="I62" s="25" t="s">
        <v>1</v>
      </c>
      <c r="J62" s="37" t="s">
        <v>184</v>
      </c>
      <c r="K62" s="36">
        <v>1.93</v>
      </c>
      <c r="L62" s="28">
        <v>3</v>
      </c>
      <c r="M62" s="22" t="s">
        <v>54</v>
      </c>
      <c r="N62" s="23" t="s">
        <v>183</v>
      </c>
      <c r="O62" s="24">
        <v>305511</v>
      </c>
      <c r="P62" s="25">
        <v>4</v>
      </c>
      <c r="Q62" s="26">
        <f>SUM(K62*3600)/(L62*60+M62)</f>
        <v>36.37696335078534</v>
      </c>
      <c r="R62" s="25" t="s">
        <v>10</v>
      </c>
    </row>
    <row r="63" spans="2:19" ht="12.75">
      <c r="B63" s="20">
        <v>10.31</v>
      </c>
      <c r="C63" s="28">
        <v>11</v>
      </c>
      <c r="D63" s="22" t="s">
        <v>65</v>
      </c>
      <c r="E63" s="23">
        <v>34269</v>
      </c>
      <c r="F63" s="24" t="s">
        <v>33</v>
      </c>
      <c r="H63" s="26">
        <f>SUM(B63*3600)/(C63*60+D63)</f>
        <v>56.066465256797585</v>
      </c>
      <c r="I63" s="25" t="s">
        <v>12</v>
      </c>
      <c r="J63" s="32" t="s">
        <v>58</v>
      </c>
      <c r="K63" s="20">
        <v>10.31</v>
      </c>
      <c r="L63" s="28">
        <v>11</v>
      </c>
      <c r="M63" s="22" t="s">
        <v>86</v>
      </c>
      <c r="N63" s="23">
        <v>35837</v>
      </c>
      <c r="O63" s="24">
        <v>156</v>
      </c>
      <c r="P63" s="25">
        <v>4</v>
      </c>
      <c r="Q63" s="26">
        <f>SUM(K63*3600)/(L63*60+M63)</f>
        <v>52.646808510638294</v>
      </c>
      <c r="R63" s="25" t="s">
        <v>168</v>
      </c>
      <c r="S63" s="38"/>
    </row>
    <row r="64" ht="4.5" customHeight="1"/>
    <row r="65" spans="10:11" ht="12.75">
      <c r="J65" s="30" t="s">
        <v>66</v>
      </c>
      <c r="K65" s="31"/>
    </row>
    <row r="66" spans="2:18" ht="12.75">
      <c r="B66" s="20">
        <v>8.34</v>
      </c>
      <c r="C66" s="28">
        <v>8</v>
      </c>
      <c r="D66" s="22" t="s">
        <v>67</v>
      </c>
      <c r="E66" s="23">
        <v>35293</v>
      </c>
      <c r="F66" s="24" t="s">
        <v>61</v>
      </c>
      <c r="H66" s="26">
        <f>SUM(B66*3600)/(C66*60+D66)</f>
        <v>56.75614366729678</v>
      </c>
      <c r="I66" s="25" t="s">
        <v>1</v>
      </c>
      <c r="J66" s="32" t="s">
        <v>58</v>
      </c>
      <c r="K66" s="20">
        <v>8.34</v>
      </c>
      <c r="L66" s="28">
        <v>9</v>
      </c>
      <c r="M66" s="22">
        <v>39</v>
      </c>
      <c r="N66" s="23">
        <v>36643</v>
      </c>
      <c r="O66" s="24">
        <v>156427</v>
      </c>
      <c r="P66" s="25">
        <v>2</v>
      </c>
      <c r="Q66" s="26">
        <f>SUM(K66*3600)/(L66*60+M66)</f>
        <v>51.854922279792746</v>
      </c>
      <c r="R66" s="25" t="s">
        <v>5</v>
      </c>
    </row>
    <row r="67" ht="4.5" customHeight="1"/>
    <row r="68" spans="10:11" ht="12.75">
      <c r="J68" s="30" t="s">
        <v>68</v>
      </c>
      <c r="K68" s="31"/>
    </row>
    <row r="69" spans="2:18" ht="12.75">
      <c r="B69" s="20">
        <v>7.25</v>
      </c>
      <c r="C69" s="28">
        <v>11</v>
      </c>
      <c r="D69" s="22" t="s">
        <v>28</v>
      </c>
      <c r="E69" s="23">
        <v>36523</v>
      </c>
      <c r="F69" s="24">
        <v>158775</v>
      </c>
      <c r="G69" s="25">
        <v>2</v>
      </c>
      <c r="H69" s="26">
        <f>SUM(B69*3600)/(C69*60+D69)</f>
        <v>39.54545454545455</v>
      </c>
      <c r="I69" s="25" t="s">
        <v>3</v>
      </c>
      <c r="J69" s="32" t="s">
        <v>69</v>
      </c>
      <c r="K69" s="20">
        <v>7.25</v>
      </c>
      <c r="L69" s="28">
        <v>10</v>
      </c>
      <c r="M69" s="22" t="s">
        <v>70</v>
      </c>
      <c r="N69" s="23">
        <v>35655</v>
      </c>
      <c r="O69" s="24" t="s">
        <v>71</v>
      </c>
      <c r="P69" s="25">
        <v>3</v>
      </c>
      <c r="Q69" s="26">
        <f>SUM(K69*3600)/(L69*60+M69)</f>
        <v>42.23300970873787</v>
      </c>
      <c r="R69" s="25" t="s">
        <v>3</v>
      </c>
    </row>
    <row r="70" spans="1:19" ht="12.75">
      <c r="A70" s="69"/>
      <c r="B70" s="60">
        <v>7.47</v>
      </c>
      <c r="C70" s="61">
        <v>12</v>
      </c>
      <c r="D70" s="62" t="s">
        <v>99</v>
      </c>
      <c r="E70" s="63" t="s">
        <v>322</v>
      </c>
      <c r="F70" s="64">
        <v>68030</v>
      </c>
      <c r="G70" s="65">
        <v>5</v>
      </c>
      <c r="H70" s="66">
        <f>SUM(B70*3600)/(C70*60+D70)</f>
        <v>35.477572559366756</v>
      </c>
      <c r="I70" s="65" t="s">
        <v>292</v>
      </c>
      <c r="K70" s="60">
        <v>7.47</v>
      </c>
      <c r="L70" s="61">
        <v>13</v>
      </c>
      <c r="M70" s="62" t="s">
        <v>57</v>
      </c>
      <c r="N70" s="63" t="s">
        <v>322</v>
      </c>
      <c r="O70" s="64">
        <v>68030</v>
      </c>
      <c r="P70" s="65">
        <v>5</v>
      </c>
      <c r="Q70" s="66">
        <f>SUM(K70*3600)/(L70*60+M70)</f>
        <v>33.32342007434944</v>
      </c>
      <c r="R70" s="65" t="s">
        <v>292</v>
      </c>
      <c r="S70" s="68"/>
    </row>
    <row r="71" spans="2:18" ht="12.75">
      <c r="B71" s="20">
        <v>25.36</v>
      </c>
      <c r="C71" s="28">
        <v>28</v>
      </c>
      <c r="D71" s="22" t="s">
        <v>133</v>
      </c>
      <c r="E71" s="23" t="s">
        <v>232</v>
      </c>
      <c r="F71" s="24">
        <v>185134</v>
      </c>
      <c r="G71" s="25">
        <v>3</v>
      </c>
      <c r="H71" s="26">
        <f>SUM(B71*3600)/(C71*60+D71)</f>
        <v>52.833333333333336</v>
      </c>
      <c r="I71" s="25" t="s">
        <v>168</v>
      </c>
      <c r="J71" s="32" t="s">
        <v>72</v>
      </c>
      <c r="K71" s="20">
        <v>25.36</v>
      </c>
      <c r="L71" s="28">
        <v>27</v>
      </c>
      <c r="M71" s="22" t="s">
        <v>73</v>
      </c>
      <c r="N71" s="23">
        <v>35636</v>
      </c>
      <c r="O71" s="24" t="s">
        <v>33</v>
      </c>
      <c r="P71" s="25">
        <v>3</v>
      </c>
      <c r="Q71" s="26">
        <f>SUM(K71*3600)/(L71*60+M71)</f>
        <v>56.07862407862408</v>
      </c>
      <c r="R71" s="25" t="s">
        <v>3</v>
      </c>
    </row>
    <row r="72" ht="4.5" customHeight="1"/>
    <row r="73" spans="10:11" ht="12.75">
      <c r="J73" s="30" t="s">
        <v>74</v>
      </c>
      <c r="K73" s="31"/>
    </row>
    <row r="74" spans="2:18" ht="12.75">
      <c r="B74" s="20">
        <v>2.64</v>
      </c>
      <c r="C74" s="25">
        <v>3</v>
      </c>
      <c r="D74" s="22" t="s">
        <v>106</v>
      </c>
      <c r="E74" s="23" t="s">
        <v>254</v>
      </c>
      <c r="F74" s="24">
        <v>185117</v>
      </c>
      <c r="G74" s="25">
        <v>3</v>
      </c>
      <c r="H74" s="26">
        <f>SUM(B74*3600)/(C74*60+D74)</f>
        <v>47.04950495049505</v>
      </c>
      <c r="I74" s="25" t="s">
        <v>205</v>
      </c>
      <c r="J74" s="32" t="s">
        <v>253</v>
      </c>
      <c r="K74" s="20">
        <v>2.64</v>
      </c>
      <c r="L74" s="28">
        <v>3</v>
      </c>
      <c r="M74" s="22" t="s">
        <v>42</v>
      </c>
      <c r="N74" s="23" t="s">
        <v>317</v>
      </c>
      <c r="O74" s="24">
        <v>150276</v>
      </c>
      <c r="P74" s="25">
        <v>2</v>
      </c>
      <c r="Q74" s="26">
        <f>SUM(K74*3600)/(L74*60+M74)</f>
        <v>41.142857142857146</v>
      </c>
      <c r="R74" s="25" t="s">
        <v>5</v>
      </c>
    </row>
    <row r="75" spans="1:19" ht="12.75">
      <c r="A75" s="69"/>
      <c r="B75" s="60">
        <v>2.64</v>
      </c>
      <c r="C75" s="65">
        <v>4</v>
      </c>
      <c r="D75" s="62" t="s">
        <v>52</v>
      </c>
      <c r="E75" s="63" t="s">
        <v>322</v>
      </c>
      <c r="F75" s="64">
        <v>68030</v>
      </c>
      <c r="G75" s="65">
        <v>5</v>
      </c>
      <c r="H75" s="66">
        <f>SUM(B75*3600)/(C75*60+D75)</f>
        <v>33.11498257839721</v>
      </c>
      <c r="I75" s="65" t="s">
        <v>292</v>
      </c>
      <c r="J75" s="67" t="s">
        <v>280</v>
      </c>
      <c r="K75" s="60">
        <v>2.64</v>
      </c>
      <c r="L75" s="61">
        <v>4</v>
      </c>
      <c r="M75" s="62" t="s">
        <v>299</v>
      </c>
      <c r="N75" s="63" t="s">
        <v>322</v>
      </c>
      <c r="O75" s="64">
        <v>68030</v>
      </c>
      <c r="P75" s="65">
        <v>5</v>
      </c>
      <c r="Q75" s="66">
        <f>SUM(K75*3600)/(L75*60+M75)</f>
        <v>32.772413793103446</v>
      </c>
      <c r="R75" s="65" t="s">
        <v>292</v>
      </c>
      <c r="S75" s="68"/>
    </row>
    <row r="76" spans="2:18" ht="12.75">
      <c r="B76" s="20">
        <v>4.45</v>
      </c>
      <c r="C76" s="28">
        <v>5</v>
      </c>
      <c r="D76" s="22" t="s">
        <v>165</v>
      </c>
      <c r="E76" s="23" t="s">
        <v>243</v>
      </c>
      <c r="F76" s="24">
        <v>185126</v>
      </c>
      <c r="G76" s="25">
        <v>3</v>
      </c>
      <c r="H76" s="26">
        <f>SUM(B76*3600)/(C76*60+D76)</f>
        <v>47.53709198813056</v>
      </c>
      <c r="I76" s="25" t="s">
        <v>205</v>
      </c>
      <c r="J76" s="26" t="e">
        <f>SUM(D76*3600)/(E76*60+F76)</f>
        <v>#VALUE!</v>
      </c>
      <c r="K76" s="20">
        <v>4.45</v>
      </c>
      <c r="L76" s="28">
        <v>5</v>
      </c>
      <c r="M76" s="22" t="s">
        <v>133</v>
      </c>
      <c r="N76" s="23" t="s">
        <v>236</v>
      </c>
      <c r="O76" s="24">
        <v>185109</v>
      </c>
      <c r="P76" s="25">
        <v>3</v>
      </c>
      <c r="Q76" s="26">
        <f>SUM(K76*3600)/(L76*60+M76)</f>
        <v>46.03448275862069</v>
      </c>
      <c r="R76" s="25" t="s">
        <v>1</v>
      </c>
    </row>
    <row r="77" spans="2:18" ht="12.75">
      <c r="B77" s="20">
        <v>17.9</v>
      </c>
      <c r="C77" s="28">
        <v>17</v>
      </c>
      <c r="D77" s="22" t="s">
        <v>46</v>
      </c>
      <c r="E77" s="23" t="s">
        <v>201</v>
      </c>
      <c r="F77" s="24">
        <v>185127</v>
      </c>
      <c r="G77" s="25">
        <v>3</v>
      </c>
      <c r="H77" s="26">
        <f>SUM(B77*3600)/(C77*60+D77)</f>
        <v>62.92968749999999</v>
      </c>
      <c r="I77" s="25" t="s">
        <v>10</v>
      </c>
      <c r="J77" s="32" t="s">
        <v>72</v>
      </c>
      <c r="K77" s="20">
        <v>17.9</v>
      </c>
      <c r="L77" s="28">
        <v>16</v>
      </c>
      <c r="M77" s="22">
        <v>35</v>
      </c>
      <c r="N77" s="23">
        <v>36159</v>
      </c>
      <c r="O77" s="24">
        <v>158807</v>
      </c>
      <c r="P77" s="25">
        <v>2</v>
      </c>
      <c r="Q77" s="26">
        <f>SUM(K77*3600)/(L77*60+M77)</f>
        <v>64.76381909547737</v>
      </c>
      <c r="R77" s="25" t="s">
        <v>3</v>
      </c>
    </row>
    <row r="78" spans="1:19" ht="12.75">
      <c r="A78" s="69"/>
      <c r="B78" s="60">
        <v>17.9</v>
      </c>
      <c r="C78" s="61">
        <v>19</v>
      </c>
      <c r="D78" s="62" t="s">
        <v>29</v>
      </c>
      <c r="E78" s="63" t="s">
        <v>322</v>
      </c>
      <c r="F78" s="64">
        <v>68030</v>
      </c>
      <c r="G78" s="65">
        <v>5</v>
      </c>
      <c r="H78" s="66">
        <f>SUM(B78*3600)/(C78*60+D78)</f>
        <v>56.47677475898334</v>
      </c>
      <c r="I78" s="65" t="s">
        <v>292</v>
      </c>
      <c r="J78" s="67" t="s">
        <v>280</v>
      </c>
      <c r="K78" s="60">
        <v>17.9</v>
      </c>
      <c r="L78" s="61">
        <v>18</v>
      </c>
      <c r="M78" s="62" t="s">
        <v>223</v>
      </c>
      <c r="N78" s="63" t="s">
        <v>322</v>
      </c>
      <c r="O78" s="64">
        <v>68030</v>
      </c>
      <c r="P78" s="65">
        <v>5</v>
      </c>
      <c r="Q78" s="66">
        <f>SUM(K78*3600)/(L78*60+M78)</f>
        <v>58.74202370100273</v>
      </c>
      <c r="R78" s="65" t="s">
        <v>292</v>
      </c>
      <c r="S78" s="68"/>
    </row>
    <row r="79" ht="5.25" customHeight="1"/>
    <row r="80" ht="12.75" customHeight="1">
      <c r="J80" s="30" t="s">
        <v>255</v>
      </c>
    </row>
    <row r="81" spans="10:18" ht="12.75" customHeight="1">
      <c r="J81" s="32" t="s">
        <v>235</v>
      </c>
      <c r="K81" s="20">
        <v>2.2</v>
      </c>
      <c r="L81" s="28">
        <v>3</v>
      </c>
      <c r="M81" s="22" t="s">
        <v>35</v>
      </c>
      <c r="N81" s="23" t="s">
        <v>317</v>
      </c>
      <c r="O81" s="24">
        <v>150276</v>
      </c>
      <c r="P81" s="25">
        <v>2</v>
      </c>
      <c r="Q81" s="26">
        <f>SUM(K81*3600)/(L81*60+M81)</f>
        <v>37.89473684210527</v>
      </c>
      <c r="R81" s="25" t="s">
        <v>5</v>
      </c>
    </row>
    <row r="82" spans="1:19" ht="12.75" customHeight="1">
      <c r="A82" s="69"/>
      <c r="B82" s="60">
        <v>2.21</v>
      </c>
      <c r="C82" s="61">
        <v>3</v>
      </c>
      <c r="D82" s="62" t="s">
        <v>176</v>
      </c>
      <c r="E82" s="63" t="s">
        <v>329</v>
      </c>
      <c r="F82" s="64">
        <v>68025</v>
      </c>
      <c r="G82" s="65">
        <v>5</v>
      </c>
      <c r="H82" s="66">
        <f>SUM(B82*3600)/(C82*60+D82)</f>
        <v>38.62135922330097</v>
      </c>
      <c r="I82" s="65" t="s">
        <v>1</v>
      </c>
      <c r="J82" s="67" t="s">
        <v>280</v>
      </c>
      <c r="K82" s="60">
        <v>2.2</v>
      </c>
      <c r="L82" s="61">
        <v>3</v>
      </c>
      <c r="M82" s="62" t="s">
        <v>299</v>
      </c>
      <c r="N82" s="63" t="s">
        <v>322</v>
      </c>
      <c r="O82" s="64">
        <v>68030</v>
      </c>
      <c r="P82" s="65">
        <v>5</v>
      </c>
      <c r="Q82" s="66">
        <f>SUM(K82*3600)/(L82*60+M82)</f>
        <v>34.434782608695656</v>
      </c>
      <c r="R82" s="65" t="s">
        <v>292</v>
      </c>
      <c r="S82" s="68"/>
    </row>
    <row r="83" spans="2:18" ht="12.75" customHeight="1">
      <c r="B83" s="20">
        <v>15.27</v>
      </c>
      <c r="C83" s="28">
        <v>15</v>
      </c>
      <c r="D83" s="22" t="s">
        <v>263</v>
      </c>
      <c r="E83" s="23" t="s">
        <v>264</v>
      </c>
      <c r="F83" s="24">
        <v>185108</v>
      </c>
      <c r="G83" s="25">
        <v>3</v>
      </c>
      <c r="H83" s="26">
        <f>SUM(B83*3600)/(C83*60+D83)</f>
        <v>60.01310043668122</v>
      </c>
      <c r="I83" s="25" t="s">
        <v>10</v>
      </c>
      <c r="J83" s="32" t="s">
        <v>72</v>
      </c>
      <c r="K83" s="20">
        <v>15.27</v>
      </c>
      <c r="L83" s="28">
        <v>15</v>
      </c>
      <c r="M83" s="22" t="s">
        <v>158</v>
      </c>
      <c r="N83" s="23" t="s">
        <v>256</v>
      </c>
      <c r="O83" s="24">
        <v>185140</v>
      </c>
      <c r="P83" s="25">
        <v>3</v>
      </c>
      <c r="Q83" s="26">
        <f>SUM(K83*3600)/(L83*60+M83)</f>
        <v>59.493506493506494</v>
      </c>
      <c r="R83" s="25" t="s">
        <v>205</v>
      </c>
    </row>
    <row r="84" spans="2:10" ht="12.75" customHeight="1">
      <c r="B84" s="20">
        <v>10.72</v>
      </c>
      <c r="C84" s="28">
        <v>12</v>
      </c>
      <c r="D84" s="22" t="s">
        <v>51</v>
      </c>
      <c r="E84" s="23" t="s">
        <v>254</v>
      </c>
      <c r="F84" s="24">
        <v>185133</v>
      </c>
      <c r="G84" s="25">
        <v>3</v>
      </c>
      <c r="H84" s="26">
        <f>SUM(B84*3600)/(C84*60+D84)</f>
        <v>51.387483355525966</v>
      </c>
      <c r="I84" s="25" t="s">
        <v>205</v>
      </c>
      <c r="J84" s="32" t="s">
        <v>258</v>
      </c>
    </row>
    <row r="85" spans="1:10" ht="12.75" customHeight="1">
      <c r="A85" s="76"/>
      <c r="B85" s="20">
        <v>2.22</v>
      </c>
      <c r="C85" s="28">
        <v>3</v>
      </c>
      <c r="D85" s="22" t="s">
        <v>54</v>
      </c>
      <c r="E85" s="23" t="s">
        <v>307</v>
      </c>
      <c r="F85" s="24" t="s">
        <v>308</v>
      </c>
      <c r="G85" s="25">
        <v>6</v>
      </c>
      <c r="H85" s="26">
        <f>SUM(B85*3600)/(C85*60+D85)</f>
        <v>41.84293193717278</v>
      </c>
      <c r="I85" s="25" t="s">
        <v>1</v>
      </c>
      <c r="J85" s="32" t="s">
        <v>235</v>
      </c>
    </row>
    <row r="86" ht="4.5" customHeight="1"/>
    <row r="87" ht="10.5" customHeight="1">
      <c r="J87" s="30" t="s">
        <v>240</v>
      </c>
    </row>
    <row r="88" spans="2:18" ht="12.75" customHeight="1">
      <c r="B88" s="20">
        <v>5.98</v>
      </c>
      <c r="C88" s="28">
        <v>6</v>
      </c>
      <c r="D88" s="22" t="s">
        <v>245</v>
      </c>
      <c r="E88" s="23" t="s">
        <v>243</v>
      </c>
      <c r="F88" s="24">
        <v>185126</v>
      </c>
      <c r="G88" s="25">
        <v>3</v>
      </c>
      <c r="H88" s="26">
        <f>SUM(B88*3600)/(C88*60+D88)</f>
        <v>51.50239234449761</v>
      </c>
      <c r="I88" s="25" t="s">
        <v>205</v>
      </c>
      <c r="J88" s="32" t="s">
        <v>238</v>
      </c>
      <c r="K88" s="20">
        <v>5.98</v>
      </c>
      <c r="L88" s="28">
        <v>6</v>
      </c>
      <c r="M88" s="22" t="s">
        <v>37</v>
      </c>
      <c r="N88" s="23" t="s">
        <v>236</v>
      </c>
      <c r="O88" s="24">
        <v>185109</v>
      </c>
      <c r="P88" s="25">
        <v>3</v>
      </c>
      <c r="Q88" s="26">
        <f>SUM(K88*3600)/(L88*60+M88)</f>
        <v>52.25242718446602</v>
      </c>
      <c r="R88" s="25" t="s">
        <v>237</v>
      </c>
    </row>
    <row r="89" spans="1:19" ht="12.75" customHeight="1">
      <c r="A89" s="69"/>
      <c r="B89" s="60">
        <v>5.98</v>
      </c>
      <c r="C89" s="61">
        <v>7</v>
      </c>
      <c r="D89" s="62" t="s">
        <v>52</v>
      </c>
      <c r="E89" s="63" t="s">
        <v>322</v>
      </c>
      <c r="F89" s="64">
        <v>68030</v>
      </c>
      <c r="G89" s="65">
        <v>5</v>
      </c>
      <c r="H89" s="66">
        <f>SUM(B89*3600)/(C89*60+D89)</f>
        <v>46.098501070663815</v>
      </c>
      <c r="I89" s="65" t="s">
        <v>292</v>
      </c>
      <c r="J89" s="67" t="s">
        <v>280</v>
      </c>
      <c r="K89" s="60">
        <v>5.95</v>
      </c>
      <c r="L89" s="61">
        <v>7</v>
      </c>
      <c r="M89" s="62" t="s">
        <v>101</v>
      </c>
      <c r="N89" s="63" t="s">
        <v>322</v>
      </c>
      <c r="O89" s="64">
        <v>68030</v>
      </c>
      <c r="P89" s="65">
        <v>5</v>
      </c>
      <c r="Q89" s="66">
        <f>SUM(K89*3600)/(L89*60+M89)</f>
        <v>49.354838709677416</v>
      </c>
      <c r="R89" s="65" t="s">
        <v>292</v>
      </c>
      <c r="S89" s="68"/>
    </row>
    <row r="90" ht="6" customHeight="1"/>
    <row r="91" ht="12.75" customHeight="1">
      <c r="J91" s="30" t="s">
        <v>241</v>
      </c>
    </row>
    <row r="92" spans="2:18" ht="12.75" customHeight="1">
      <c r="B92" s="20">
        <v>7.09</v>
      </c>
      <c r="C92" s="28">
        <v>8</v>
      </c>
      <c r="D92" s="22" t="s">
        <v>244</v>
      </c>
      <c r="E92" s="23" t="s">
        <v>243</v>
      </c>
      <c r="F92" s="24">
        <v>185126</v>
      </c>
      <c r="G92" s="25">
        <v>3</v>
      </c>
      <c r="H92" s="26">
        <f>SUM(B92*3600)/(C92*60+D92)</f>
        <v>52.51851851851852</v>
      </c>
      <c r="I92" s="25" t="s">
        <v>205</v>
      </c>
      <c r="J92" s="32" t="s">
        <v>239</v>
      </c>
      <c r="K92" s="20">
        <v>7.09</v>
      </c>
      <c r="L92" s="28">
        <v>6</v>
      </c>
      <c r="M92" s="22" t="s">
        <v>42</v>
      </c>
      <c r="N92" s="23" t="s">
        <v>236</v>
      </c>
      <c r="O92" s="24">
        <v>185108</v>
      </c>
      <c r="P92" s="25">
        <v>3</v>
      </c>
      <c r="Q92" s="26">
        <f>SUM(K92*3600)/(L92*60+M92)</f>
        <v>62.1021897810219</v>
      </c>
      <c r="R92" s="26" t="s">
        <v>237</v>
      </c>
    </row>
    <row r="93" spans="2:18" ht="12.75" customHeight="1">
      <c r="B93" s="20">
        <v>2.58</v>
      </c>
      <c r="C93" s="28">
        <v>3</v>
      </c>
      <c r="D93" s="22" t="s">
        <v>158</v>
      </c>
      <c r="E93" s="23" t="s">
        <v>315</v>
      </c>
      <c r="F93" s="24" t="s">
        <v>319</v>
      </c>
      <c r="G93" s="25">
        <v>6</v>
      </c>
      <c r="H93" s="26">
        <f>SUM(B93*3600)/(C93*60+D93)</f>
        <v>45.529411764705884</v>
      </c>
      <c r="I93" s="25" t="s">
        <v>10</v>
      </c>
      <c r="J93" s="32" t="s">
        <v>258</v>
      </c>
      <c r="K93" s="20">
        <v>2.61</v>
      </c>
      <c r="L93" s="28">
        <v>3</v>
      </c>
      <c r="M93" s="22" t="s">
        <v>170</v>
      </c>
      <c r="N93" s="23" t="s">
        <v>310</v>
      </c>
      <c r="O93" s="24" t="s">
        <v>311</v>
      </c>
      <c r="P93" s="25">
        <v>6</v>
      </c>
      <c r="Q93" s="26">
        <f>SUM(K93*3600)/(L93*60+M93)</f>
        <v>41.94642857142857</v>
      </c>
      <c r="R93" s="26" t="s">
        <v>292</v>
      </c>
    </row>
    <row r="94" spans="1:19" ht="12.75" customHeight="1">
      <c r="A94" s="69"/>
      <c r="B94" s="60">
        <v>2.58</v>
      </c>
      <c r="C94" s="61">
        <v>4</v>
      </c>
      <c r="D94" s="62" t="s">
        <v>67</v>
      </c>
      <c r="E94" s="63" t="s">
        <v>322</v>
      </c>
      <c r="F94" s="64">
        <v>68030</v>
      </c>
      <c r="G94" s="65">
        <v>5</v>
      </c>
      <c r="H94" s="66">
        <f>SUM(B94*3600)/(C94*60+D94)</f>
        <v>32.13840830449827</v>
      </c>
      <c r="I94" s="65" t="s">
        <v>292</v>
      </c>
      <c r="J94" s="67" t="s">
        <v>280</v>
      </c>
      <c r="K94" s="60">
        <v>2.58</v>
      </c>
      <c r="L94" s="61">
        <v>4</v>
      </c>
      <c r="M94" s="62" t="s">
        <v>60</v>
      </c>
      <c r="N94" s="63" t="s">
        <v>322</v>
      </c>
      <c r="O94" s="64">
        <v>68030</v>
      </c>
      <c r="P94" s="65">
        <v>5</v>
      </c>
      <c r="Q94" s="66">
        <f>SUM(K94*3600)/(L94*60+M94)</f>
        <v>35.86100386100386</v>
      </c>
      <c r="R94" s="66" t="s">
        <v>292</v>
      </c>
      <c r="S94" s="68"/>
    </row>
    <row r="95" ht="6.75" customHeight="1"/>
    <row r="96" spans="10:20" ht="12.75" customHeight="1">
      <c r="J96" s="30" t="s">
        <v>257</v>
      </c>
      <c r="T96" s="17"/>
    </row>
    <row r="97" spans="2:18" ht="12.75" customHeight="1">
      <c r="B97" s="20">
        <v>4.55</v>
      </c>
      <c r="C97" s="28">
        <v>5</v>
      </c>
      <c r="D97" s="22" t="s">
        <v>32</v>
      </c>
      <c r="E97" s="23" t="s">
        <v>307</v>
      </c>
      <c r="F97" s="24" t="s">
        <v>308</v>
      </c>
      <c r="G97" s="25">
        <v>6</v>
      </c>
      <c r="H97" s="26">
        <f>SUM(B97*3600)/(C97*60+D97)</f>
        <v>48.1764705882353</v>
      </c>
      <c r="I97" s="25" t="s">
        <v>1</v>
      </c>
      <c r="J97" s="32" t="s">
        <v>72</v>
      </c>
      <c r="K97" s="20">
        <v>4.48</v>
      </c>
      <c r="L97" s="28">
        <v>5</v>
      </c>
      <c r="M97" s="22" t="s">
        <v>131</v>
      </c>
      <c r="N97" s="23" t="s">
        <v>310</v>
      </c>
      <c r="O97" s="24" t="s">
        <v>311</v>
      </c>
      <c r="P97" s="25">
        <v>6</v>
      </c>
      <c r="Q97" s="26">
        <f>SUM(K97*3600)/(L97*60+M97)</f>
        <v>49.62461538461539</v>
      </c>
      <c r="R97" s="25" t="s">
        <v>292</v>
      </c>
    </row>
    <row r="98" spans="1:19" ht="12.75" customHeight="1">
      <c r="A98" s="69"/>
      <c r="B98" s="60">
        <v>4.55</v>
      </c>
      <c r="C98" s="61">
        <v>7</v>
      </c>
      <c r="D98" s="62" t="s">
        <v>244</v>
      </c>
      <c r="E98" s="63" t="s">
        <v>322</v>
      </c>
      <c r="F98" s="64">
        <v>68030</v>
      </c>
      <c r="G98" s="65">
        <v>5</v>
      </c>
      <c r="H98" s="66">
        <f>SUM(B98*3600)/(C98*60+D98)</f>
        <v>38.45070422535211</v>
      </c>
      <c r="I98" s="65" t="s">
        <v>292</v>
      </c>
      <c r="J98" s="67" t="s">
        <v>280</v>
      </c>
      <c r="K98" s="60">
        <v>4.51</v>
      </c>
      <c r="L98" s="61">
        <v>6</v>
      </c>
      <c r="M98" s="62" t="s">
        <v>244</v>
      </c>
      <c r="N98" s="63" t="s">
        <v>322</v>
      </c>
      <c r="O98" s="64">
        <v>68030</v>
      </c>
      <c r="P98" s="65">
        <v>5</v>
      </c>
      <c r="Q98" s="66">
        <f>SUM(K98*3600)/(L98*60+M98)</f>
        <v>44.36065573770492</v>
      </c>
      <c r="R98" s="65" t="s">
        <v>292</v>
      </c>
      <c r="S98" s="68"/>
    </row>
    <row r="99" ht="6.75" customHeight="1"/>
    <row r="100" spans="10:11" ht="12.75">
      <c r="J100" s="30" t="s">
        <v>75</v>
      </c>
      <c r="K100" s="31"/>
    </row>
    <row r="101" spans="2:18" ht="12.75">
      <c r="B101" s="20">
        <v>2</v>
      </c>
      <c r="C101" s="28">
        <v>3</v>
      </c>
      <c r="D101" s="22" t="s">
        <v>76</v>
      </c>
      <c r="E101" s="23">
        <v>35843</v>
      </c>
      <c r="F101" s="24">
        <v>142036</v>
      </c>
      <c r="G101" s="25">
        <v>2</v>
      </c>
      <c r="H101" s="26">
        <f aca="true" t="shared" si="2" ref="H101:H108">SUM(B101*3600)/(C101*60+D101)</f>
        <v>37.89473684210526</v>
      </c>
      <c r="I101" s="25" t="s">
        <v>1</v>
      </c>
      <c r="J101" s="39" t="s">
        <v>77</v>
      </c>
      <c r="K101" s="33">
        <v>2</v>
      </c>
      <c r="L101" s="28">
        <v>2</v>
      </c>
      <c r="M101" s="22" t="s">
        <v>86</v>
      </c>
      <c r="N101" s="23" t="s">
        <v>190</v>
      </c>
      <c r="O101" s="24">
        <v>144007</v>
      </c>
      <c r="P101" s="25">
        <v>3</v>
      </c>
      <c r="Q101" s="26">
        <f>SUM(K101*3600)/(L101*60+M101)</f>
        <v>43.63636363636363</v>
      </c>
      <c r="R101" s="25" t="s">
        <v>191</v>
      </c>
    </row>
    <row r="102" spans="2:18" ht="12.75">
      <c r="B102" s="20">
        <v>5.04</v>
      </c>
      <c r="C102" s="28">
        <v>5</v>
      </c>
      <c r="D102" s="22" t="s">
        <v>78</v>
      </c>
      <c r="E102" s="23">
        <v>37056</v>
      </c>
      <c r="F102" s="24" t="s">
        <v>79</v>
      </c>
      <c r="G102" s="25">
        <v>2</v>
      </c>
      <c r="H102" s="26">
        <f t="shared" si="2"/>
        <v>50.96629213483146</v>
      </c>
      <c r="I102" s="25" t="s">
        <v>1</v>
      </c>
      <c r="J102" s="39" t="s">
        <v>80</v>
      </c>
      <c r="K102" s="33">
        <v>4.99</v>
      </c>
      <c r="L102" s="28">
        <v>5</v>
      </c>
      <c r="M102" s="22" t="s">
        <v>51</v>
      </c>
      <c r="N102" s="23">
        <v>34836</v>
      </c>
      <c r="O102" s="24">
        <v>158810</v>
      </c>
      <c r="P102" s="25">
        <v>3</v>
      </c>
      <c r="Q102" s="26">
        <f>SUM(K102*3600)/(L102*60+M102)</f>
        <v>54.27190332326284</v>
      </c>
      <c r="R102" s="25" t="s">
        <v>1</v>
      </c>
    </row>
    <row r="103" spans="2:11" ht="12.75">
      <c r="B103" s="20">
        <v>6.6</v>
      </c>
      <c r="C103" s="28">
        <v>11</v>
      </c>
      <c r="D103" s="22" t="s">
        <v>37</v>
      </c>
      <c r="E103" s="23">
        <v>25417</v>
      </c>
      <c r="F103" s="24" t="s">
        <v>81</v>
      </c>
      <c r="G103" s="25">
        <v>10</v>
      </c>
      <c r="H103" s="26">
        <f t="shared" si="2"/>
        <v>33.37078651685393</v>
      </c>
      <c r="I103" s="25" t="s">
        <v>1</v>
      </c>
      <c r="J103" s="39" t="s">
        <v>82</v>
      </c>
      <c r="K103" s="33">
        <v>6.6</v>
      </c>
    </row>
    <row r="104" spans="2:18" ht="12.75">
      <c r="B104" s="20">
        <v>8.06</v>
      </c>
      <c r="C104" s="28">
        <v>7</v>
      </c>
      <c r="D104" s="22" t="s">
        <v>109</v>
      </c>
      <c r="E104" s="23" t="s">
        <v>177</v>
      </c>
      <c r="F104" s="24" t="s">
        <v>79</v>
      </c>
      <c r="G104" s="25">
        <v>2</v>
      </c>
      <c r="H104" s="26">
        <f t="shared" si="2"/>
        <v>63.91189427312775</v>
      </c>
      <c r="I104" s="25" t="s">
        <v>178</v>
      </c>
      <c r="J104" s="32" t="s">
        <v>83</v>
      </c>
      <c r="K104" s="20">
        <v>8.06</v>
      </c>
      <c r="L104" s="28">
        <v>7</v>
      </c>
      <c r="M104" s="22" t="s">
        <v>84</v>
      </c>
      <c r="N104" s="23">
        <v>33703</v>
      </c>
      <c r="O104" s="24" t="s">
        <v>85</v>
      </c>
      <c r="P104" s="25">
        <v>2</v>
      </c>
      <c r="Q104" s="26">
        <f>SUM(K104*3600)/(L104*60+M104)</f>
        <v>64.76785714285714</v>
      </c>
      <c r="R104" s="25" t="s">
        <v>2</v>
      </c>
    </row>
    <row r="105" spans="1:19" ht="12.75">
      <c r="A105" s="69"/>
      <c r="B105" s="60">
        <v>8.06</v>
      </c>
      <c r="C105" s="61">
        <v>8</v>
      </c>
      <c r="D105" s="62" t="s">
        <v>98</v>
      </c>
      <c r="E105" s="63" t="s">
        <v>322</v>
      </c>
      <c r="F105" s="64">
        <v>68030</v>
      </c>
      <c r="G105" s="65">
        <v>5</v>
      </c>
      <c r="H105" s="66">
        <f t="shared" si="2"/>
        <v>57.91616766467066</v>
      </c>
      <c r="I105" s="65" t="s">
        <v>292</v>
      </c>
      <c r="J105" s="67" t="s">
        <v>280</v>
      </c>
      <c r="K105" s="60">
        <v>8.03</v>
      </c>
      <c r="L105" s="61">
        <v>8</v>
      </c>
      <c r="M105" s="62" t="s">
        <v>245</v>
      </c>
      <c r="N105" s="63" t="s">
        <v>322</v>
      </c>
      <c r="O105" s="64">
        <v>68030</v>
      </c>
      <c r="P105" s="65">
        <v>5</v>
      </c>
      <c r="Q105" s="66">
        <f>SUM(K105*3600)/(L105*60+M105)</f>
        <v>53.73234200743494</v>
      </c>
      <c r="R105" s="65" t="s">
        <v>292</v>
      </c>
      <c r="S105" s="68"/>
    </row>
    <row r="106" spans="2:18" ht="12.75">
      <c r="B106" s="20">
        <v>17.16</v>
      </c>
      <c r="C106" s="28">
        <v>16</v>
      </c>
      <c r="D106" s="22" t="s">
        <v>200</v>
      </c>
      <c r="E106" s="23" t="s">
        <v>201</v>
      </c>
      <c r="F106" s="24">
        <v>185127</v>
      </c>
      <c r="G106" s="25">
        <v>3</v>
      </c>
      <c r="H106" s="26">
        <f t="shared" si="2"/>
        <v>62.84435401831129</v>
      </c>
      <c r="I106" s="25" t="s">
        <v>10</v>
      </c>
      <c r="J106" s="32" t="s">
        <v>87</v>
      </c>
      <c r="K106" s="20">
        <v>17.16</v>
      </c>
      <c r="L106" s="28">
        <v>16</v>
      </c>
      <c r="M106" s="22" t="s">
        <v>98</v>
      </c>
      <c r="N106" s="23" t="s">
        <v>234</v>
      </c>
      <c r="O106" s="24">
        <v>185105</v>
      </c>
      <c r="P106" s="25">
        <v>3</v>
      </c>
      <c r="Q106" s="26">
        <f>SUM(K106*3600)/(L106*60+M106)</f>
        <v>62.972477064220186</v>
      </c>
      <c r="R106" s="25" t="s">
        <v>2</v>
      </c>
    </row>
    <row r="107" spans="3:19" ht="12.75">
      <c r="C107" s="28">
        <v>18</v>
      </c>
      <c r="D107" s="22" t="s">
        <v>32</v>
      </c>
      <c r="E107" s="23" t="s">
        <v>302</v>
      </c>
      <c r="F107" s="24">
        <v>802207</v>
      </c>
      <c r="G107" s="25">
        <v>5</v>
      </c>
      <c r="H107" s="26">
        <f>SUM(B106*3600)/(C107*60+D107)</f>
        <v>55.15714285714286</v>
      </c>
      <c r="I107" s="25" t="s">
        <v>10</v>
      </c>
      <c r="J107" s="67" t="s">
        <v>301</v>
      </c>
      <c r="L107" s="61">
        <v>18</v>
      </c>
      <c r="M107" s="62" t="s">
        <v>111</v>
      </c>
      <c r="N107" s="63" t="s">
        <v>322</v>
      </c>
      <c r="O107" s="64">
        <v>802215</v>
      </c>
      <c r="P107" s="65">
        <v>5</v>
      </c>
      <c r="Q107" s="66">
        <f>SUM(K106*3600)/(L107*60+M107)</f>
        <v>56.16</v>
      </c>
      <c r="R107" s="65" t="s">
        <v>292</v>
      </c>
      <c r="S107" s="68"/>
    </row>
    <row r="108" spans="2:11" ht="12.75">
      <c r="B108" s="20">
        <v>9.39</v>
      </c>
      <c r="C108" s="28">
        <v>12</v>
      </c>
      <c r="D108" s="22" t="s">
        <v>90</v>
      </c>
      <c r="E108" s="23">
        <v>26938</v>
      </c>
      <c r="F108" s="24" t="s">
        <v>91</v>
      </c>
      <c r="G108" s="25">
        <v>9</v>
      </c>
      <c r="H108" s="26">
        <f t="shared" si="2"/>
        <v>44.89243027888446</v>
      </c>
      <c r="I108" s="25" t="s">
        <v>1</v>
      </c>
      <c r="J108" s="32" t="s">
        <v>92</v>
      </c>
      <c r="K108" s="20">
        <v>9.39</v>
      </c>
    </row>
    <row r="109" ht="3.75" customHeight="1"/>
    <row r="110" ht="12.75">
      <c r="J110" s="34" t="s">
        <v>93</v>
      </c>
    </row>
    <row r="111" spans="2:18" ht="12.75">
      <c r="B111" s="20">
        <v>2.76</v>
      </c>
      <c r="C111" s="28">
        <v>3</v>
      </c>
      <c r="D111" s="22" t="s">
        <v>133</v>
      </c>
      <c r="E111" s="23" t="s">
        <v>192</v>
      </c>
      <c r="F111" s="24">
        <v>144001</v>
      </c>
      <c r="G111" s="25">
        <v>3</v>
      </c>
      <c r="H111" s="26">
        <f>SUM(B111*3600)/(C111*60+D111)</f>
        <v>43.578947368421055</v>
      </c>
      <c r="I111" s="25" t="s">
        <v>191</v>
      </c>
      <c r="J111" s="32" t="s">
        <v>80</v>
      </c>
      <c r="K111" s="20">
        <v>2.98</v>
      </c>
      <c r="L111" s="28">
        <v>3</v>
      </c>
      <c r="M111" s="22" t="s">
        <v>167</v>
      </c>
      <c r="N111" s="23" t="s">
        <v>309</v>
      </c>
      <c r="O111" s="24">
        <v>185151</v>
      </c>
      <c r="P111" s="25">
        <v>3</v>
      </c>
      <c r="Q111" s="26">
        <f>SUM(K111*3600)/(L111*60+M111)</f>
        <v>51.08571428571429</v>
      </c>
      <c r="R111" s="25" t="s">
        <v>1</v>
      </c>
    </row>
    <row r="112" ht="3.75" customHeight="1"/>
    <row r="113" ht="12.75">
      <c r="J113" s="34" t="s">
        <v>96</v>
      </c>
    </row>
    <row r="114" spans="2:18" ht="12.75">
      <c r="B114" s="20">
        <v>1.55</v>
      </c>
      <c r="C114" s="28">
        <v>2</v>
      </c>
      <c r="D114" s="22" t="s">
        <v>49</v>
      </c>
      <c r="E114" s="23">
        <v>36606</v>
      </c>
      <c r="F114" s="24">
        <v>144015</v>
      </c>
      <c r="G114" s="25">
        <v>3</v>
      </c>
      <c r="H114" s="26">
        <f>SUM(B114*3600)/(C114*60+D114)</f>
        <v>34.6583850931677</v>
      </c>
      <c r="I114" s="25" t="s">
        <v>1</v>
      </c>
      <c r="J114" s="32" t="s">
        <v>82</v>
      </c>
      <c r="K114" s="20">
        <v>2.33</v>
      </c>
      <c r="L114" s="28">
        <v>2</v>
      </c>
      <c r="M114" s="22" t="s">
        <v>51</v>
      </c>
      <c r="N114" s="23" t="s">
        <v>272</v>
      </c>
      <c r="O114" s="24">
        <v>185122</v>
      </c>
      <c r="P114" s="25">
        <v>3</v>
      </c>
      <c r="Q114" s="26">
        <f>SUM(K114*3600)/(L114*60+M114)</f>
        <v>55.549668874172184</v>
      </c>
      <c r="R114" s="25" t="s">
        <v>5</v>
      </c>
    </row>
    <row r="115" spans="2:18" ht="12.75">
      <c r="B115" s="20">
        <v>3.02</v>
      </c>
      <c r="C115" s="28">
        <v>4</v>
      </c>
      <c r="D115" s="22" t="s">
        <v>176</v>
      </c>
      <c r="E115" s="23" t="s">
        <v>179</v>
      </c>
      <c r="F115" s="24" t="s">
        <v>94</v>
      </c>
      <c r="G115" s="25">
        <v>3</v>
      </c>
      <c r="H115" s="26">
        <f>SUM(B115*3600)/(C115*60+D115)</f>
        <v>40.87218045112782</v>
      </c>
      <c r="I115" s="25" t="s">
        <v>10</v>
      </c>
      <c r="J115" s="32" t="s">
        <v>83</v>
      </c>
      <c r="K115" s="20">
        <v>3.07</v>
      </c>
      <c r="L115" s="28">
        <v>4</v>
      </c>
      <c r="M115" s="22" t="s">
        <v>98</v>
      </c>
      <c r="N115" s="23">
        <v>34836</v>
      </c>
      <c r="O115" s="24">
        <v>158810</v>
      </c>
      <c r="P115" s="25">
        <v>3</v>
      </c>
      <c r="Q115" s="26">
        <f>SUM(K115*3600)/(L115*60+M115)</f>
        <v>42.3448275862069</v>
      </c>
      <c r="R115" s="25" t="s">
        <v>1</v>
      </c>
    </row>
    <row r="116" spans="2:11" ht="12.75">
      <c r="B116" s="40">
        <v>3.02</v>
      </c>
      <c r="C116" s="28">
        <v>4</v>
      </c>
      <c r="D116" s="22" t="s">
        <v>99</v>
      </c>
      <c r="E116" s="23">
        <v>30184</v>
      </c>
      <c r="F116" s="24">
        <v>47417</v>
      </c>
      <c r="G116" s="25">
        <v>8</v>
      </c>
      <c r="H116" s="26">
        <f>SUM(B116*3600)/(C116*60+D116)</f>
        <v>39.10791366906475</v>
      </c>
      <c r="I116" s="25" t="s">
        <v>1</v>
      </c>
      <c r="J116" s="37" t="s">
        <v>100</v>
      </c>
      <c r="K116" s="40">
        <v>3.07</v>
      </c>
    </row>
    <row r="117" spans="2:18" ht="12.75">
      <c r="B117" s="20">
        <v>12.12</v>
      </c>
      <c r="C117" s="28">
        <v>14</v>
      </c>
      <c r="D117" s="22" t="s">
        <v>101</v>
      </c>
      <c r="E117" s="23">
        <v>36253</v>
      </c>
      <c r="F117" s="24">
        <v>159799</v>
      </c>
      <c r="G117" s="25">
        <v>2</v>
      </c>
      <c r="H117" s="26">
        <f>SUM(B117*3600)/(C117*60+D117)</f>
        <v>51.09133489461358</v>
      </c>
      <c r="I117" s="25" t="s">
        <v>5</v>
      </c>
      <c r="J117" s="32" t="s">
        <v>87</v>
      </c>
      <c r="K117" s="20">
        <v>12.17</v>
      </c>
      <c r="L117" s="28">
        <v>17</v>
      </c>
      <c r="M117" s="22" t="s">
        <v>102</v>
      </c>
      <c r="N117" s="23">
        <v>36253</v>
      </c>
      <c r="O117" s="24">
        <v>158802</v>
      </c>
      <c r="P117" s="25">
        <v>3</v>
      </c>
      <c r="Q117" s="26">
        <f>SUM(K117*3600)/(L117*60+M117)</f>
        <v>42.66017526777021</v>
      </c>
      <c r="R117" s="25" t="s">
        <v>5</v>
      </c>
    </row>
    <row r="118" spans="2:18" ht="12.75">
      <c r="B118" s="40">
        <v>12.12</v>
      </c>
      <c r="J118" s="37" t="s">
        <v>100</v>
      </c>
      <c r="K118" s="40">
        <v>12.17</v>
      </c>
      <c r="L118" s="28">
        <v>21</v>
      </c>
      <c r="M118" s="22" t="s">
        <v>103</v>
      </c>
      <c r="N118" s="23">
        <v>29954</v>
      </c>
      <c r="O118" s="24">
        <v>25219</v>
      </c>
      <c r="P118" s="25">
        <v>8</v>
      </c>
      <c r="Q118" s="26">
        <f>SUM(K118*3600)/(L118*60+M118)</f>
        <v>33.317110266159695</v>
      </c>
      <c r="R118" s="25" t="s">
        <v>1</v>
      </c>
    </row>
    <row r="119" ht="3.75" customHeight="1"/>
    <row r="120" ht="12.75">
      <c r="J120" s="34" t="s">
        <v>104</v>
      </c>
    </row>
    <row r="121" spans="2:18" ht="12.75">
      <c r="B121" s="20">
        <v>1.46</v>
      </c>
      <c r="C121" s="28">
        <v>2</v>
      </c>
      <c r="D121" s="22" t="s">
        <v>106</v>
      </c>
      <c r="E121" s="23" t="s">
        <v>194</v>
      </c>
      <c r="F121" s="24">
        <v>144017</v>
      </c>
      <c r="G121" s="25">
        <v>3</v>
      </c>
      <c r="H121" s="26">
        <f>SUM(B121*3600)/(C121*60+D121)</f>
        <v>37.014084507042256</v>
      </c>
      <c r="I121" s="25" t="s">
        <v>191</v>
      </c>
      <c r="J121" s="32" t="s">
        <v>83</v>
      </c>
      <c r="K121" s="20">
        <v>1.46</v>
      </c>
      <c r="L121" s="28">
        <v>2</v>
      </c>
      <c r="M121" s="22" t="s">
        <v>176</v>
      </c>
      <c r="N121" s="23" t="s">
        <v>193</v>
      </c>
      <c r="O121" s="24">
        <v>144006</v>
      </c>
      <c r="P121" s="25">
        <v>3</v>
      </c>
      <c r="Q121" s="26">
        <f>SUM(K121*3600)/(L121*60+M121)</f>
        <v>36</v>
      </c>
      <c r="R121" s="25" t="s">
        <v>191</v>
      </c>
    </row>
    <row r="122" ht="4.5" customHeight="1"/>
    <row r="123" spans="10:11" ht="12.75">
      <c r="J123" s="30" t="s">
        <v>105</v>
      </c>
      <c r="K123" s="31"/>
    </row>
    <row r="124" spans="2:18" ht="12.75">
      <c r="B124" s="20">
        <v>1.36</v>
      </c>
      <c r="C124" s="28">
        <v>2</v>
      </c>
      <c r="D124" s="22" t="s">
        <v>54</v>
      </c>
      <c r="E124" s="23">
        <v>37091</v>
      </c>
      <c r="F124" s="24">
        <v>142022</v>
      </c>
      <c r="G124" s="25">
        <v>2</v>
      </c>
      <c r="H124" s="26">
        <f>SUM(B124*3600)/(C124*60+D124)</f>
        <v>37.37404580152672</v>
      </c>
      <c r="I124" s="25" t="s">
        <v>1</v>
      </c>
      <c r="J124" s="39" t="s">
        <v>92</v>
      </c>
      <c r="K124" s="33">
        <v>1.36</v>
      </c>
      <c r="L124" s="28">
        <v>2</v>
      </c>
      <c r="M124" s="22" t="s">
        <v>111</v>
      </c>
      <c r="N124" s="23" t="s">
        <v>209</v>
      </c>
      <c r="O124" s="24">
        <v>144020</v>
      </c>
      <c r="P124" s="25">
        <v>3</v>
      </c>
      <c r="Q124" s="26">
        <f>SUM(K124*3600)/(L124*60+M124)</f>
        <v>34.97142857142857</v>
      </c>
      <c r="R124" s="25" t="s">
        <v>10</v>
      </c>
    </row>
    <row r="125" spans="2:18" ht="12.75">
      <c r="B125" s="20">
        <v>4.52</v>
      </c>
      <c r="E125" s="23" t="s">
        <v>107</v>
      </c>
      <c r="J125" s="39" t="s">
        <v>108</v>
      </c>
      <c r="K125" s="33">
        <v>4.52</v>
      </c>
      <c r="L125" s="28">
        <v>4</v>
      </c>
      <c r="M125" s="22" t="s">
        <v>121</v>
      </c>
      <c r="N125" s="23" t="s">
        <v>243</v>
      </c>
      <c r="O125" s="24">
        <v>185126</v>
      </c>
      <c r="P125" s="25">
        <v>3</v>
      </c>
      <c r="Q125" s="26">
        <f>SUM(K125*3600)/(L125*60+M125)</f>
        <v>65.34939759036143</v>
      </c>
      <c r="R125" s="25" t="s">
        <v>205</v>
      </c>
    </row>
    <row r="126" spans="2:18" ht="12.75">
      <c r="B126" s="20">
        <v>9.1</v>
      </c>
      <c r="C126" s="28">
        <v>9</v>
      </c>
      <c r="D126" s="22" t="s">
        <v>144</v>
      </c>
      <c r="E126" s="23" t="s">
        <v>285</v>
      </c>
      <c r="F126" s="24">
        <v>185126</v>
      </c>
      <c r="G126" s="25">
        <v>3</v>
      </c>
      <c r="H126" s="26">
        <f>SUM(B126*3600)/(C126*60+D126)</f>
        <v>54.69115191986644</v>
      </c>
      <c r="I126" s="25" t="s">
        <v>4</v>
      </c>
      <c r="J126" s="32" t="s">
        <v>87</v>
      </c>
      <c r="K126" s="20">
        <v>9.1</v>
      </c>
      <c r="L126" s="28">
        <v>10</v>
      </c>
      <c r="M126" s="22" t="s">
        <v>70</v>
      </c>
      <c r="N126" s="23" t="s">
        <v>233</v>
      </c>
      <c r="O126" s="24">
        <v>185143</v>
      </c>
      <c r="P126" s="25">
        <v>3</v>
      </c>
      <c r="Q126" s="26">
        <f>SUM(K126*3600)/(L126*60+M126)</f>
        <v>53.00970873786408</v>
      </c>
      <c r="R126" s="25" t="s">
        <v>5</v>
      </c>
    </row>
    <row r="127" spans="1:19" ht="12.75">
      <c r="A127" s="69"/>
      <c r="B127" s="60">
        <v>9.13</v>
      </c>
      <c r="C127" s="61">
        <v>11</v>
      </c>
      <c r="D127" s="62" t="s">
        <v>28</v>
      </c>
      <c r="E127" s="63" t="s">
        <v>322</v>
      </c>
      <c r="F127" s="64">
        <v>68030</v>
      </c>
      <c r="G127" s="65">
        <v>5</v>
      </c>
      <c r="H127" s="66">
        <f>SUM(B127*3600)/(C127*60+D127)</f>
        <v>49.8</v>
      </c>
      <c r="I127" s="65" t="s">
        <v>292</v>
      </c>
      <c r="J127" s="67" t="s">
        <v>280</v>
      </c>
      <c r="K127" s="60">
        <v>9.13</v>
      </c>
      <c r="L127" s="61">
        <v>10</v>
      </c>
      <c r="M127" s="62" t="s">
        <v>103</v>
      </c>
      <c r="N127" s="63" t="s">
        <v>322</v>
      </c>
      <c r="O127" s="64">
        <v>68030</v>
      </c>
      <c r="P127" s="65">
        <v>5</v>
      </c>
      <c r="Q127" s="66">
        <f>SUM(K127*3600)/(L127*60+M127)</f>
        <v>50.18015267175573</v>
      </c>
      <c r="R127" s="65" t="s">
        <v>292</v>
      </c>
      <c r="S127" s="68"/>
    </row>
    <row r="128" ht="3.75" customHeight="1"/>
    <row r="129" ht="12.75">
      <c r="J129" s="34" t="s">
        <v>110</v>
      </c>
    </row>
    <row r="130" spans="2:18" ht="12.75">
      <c r="B130" s="20">
        <v>3.19</v>
      </c>
      <c r="C130" s="28">
        <v>3</v>
      </c>
      <c r="D130" s="22" t="s">
        <v>118</v>
      </c>
      <c r="E130" s="23" t="s">
        <v>318</v>
      </c>
      <c r="F130" s="24">
        <v>185123</v>
      </c>
      <c r="G130" s="25">
        <v>3</v>
      </c>
      <c r="H130" s="26">
        <f>SUM(B130*3600)/(C130*60+D130)</f>
        <v>48.45569620253165</v>
      </c>
      <c r="I130" s="25" t="s">
        <v>5</v>
      </c>
      <c r="J130" s="32" t="s">
        <v>108</v>
      </c>
      <c r="K130" s="20">
        <v>3.19</v>
      </c>
      <c r="L130" s="28">
        <v>3</v>
      </c>
      <c r="M130" s="22" t="s">
        <v>118</v>
      </c>
      <c r="N130" s="23" t="s">
        <v>309</v>
      </c>
      <c r="O130" s="24">
        <v>185151</v>
      </c>
      <c r="P130" s="25">
        <v>3</v>
      </c>
      <c r="Q130" s="26">
        <f>SUM(K130*3600)/(L130*60+M130)</f>
        <v>48.45569620253165</v>
      </c>
      <c r="R130" s="25" t="s">
        <v>1</v>
      </c>
    </row>
    <row r="131" spans="2:18" ht="12.75">
      <c r="B131" s="20">
        <v>7.77</v>
      </c>
      <c r="C131" s="28">
        <v>11</v>
      </c>
      <c r="D131" s="22" t="s">
        <v>46</v>
      </c>
      <c r="E131" s="23">
        <v>26938</v>
      </c>
      <c r="F131" s="24" t="s">
        <v>91</v>
      </c>
      <c r="G131" s="25">
        <v>9</v>
      </c>
      <c r="H131" s="26">
        <f>SUM(B131*3600)/(C131*60+D131)</f>
        <v>42.126506024096386</v>
      </c>
      <c r="I131" s="25" t="s">
        <v>1</v>
      </c>
      <c r="J131" s="32" t="s">
        <v>87</v>
      </c>
      <c r="K131" s="20">
        <v>7.77</v>
      </c>
      <c r="L131" s="28">
        <v>12</v>
      </c>
      <c r="M131" s="22" t="s">
        <v>63</v>
      </c>
      <c r="N131" s="23">
        <v>30220</v>
      </c>
      <c r="O131" s="24">
        <v>45062</v>
      </c>
      <c r="P131" s="25">
        <v>8</v>
      </c>
      <c r="Q131" s="26">
        <f>SUM(K131*3600)/(L131*60+M131)</f>
        <v>38.21311475409836</v>
      </c>
      <c r="R131" s="25" t="s">
        <v>1</v>
      </c>
    </row>
    <row r="132" ht="3.75" customHeight="1"/>
    <row r="133" ht="12.75">
      <c r="J133" s="34" t="s">
        <v>112</v>
      </c>
    </row>
    <row r="134" spans="2:18" ht="12.75">
      <c r="B134" s="20">
        <v>1.73</v>
      </c>
      <c r="C134" s="28">
        <v>2</v>
      </c>
      <c r="D134" s="22" t="s">
        <v>52</v>
      </c>
      <c r="E134" s="23" t="s">
        <v>318</v>
      </c>
      <c r="F134" s="24">
        <v>185123</v>
      </c>
      <c r="G134" s="25">
        <v>3</v>
      </c>
      <c r="H134" s="26">
        <f>SUM(B134*3600)/(C134*60+D134)</f>
        <v>37.293413173652695</v>
      </c>
      <c r="I134" s="25" t="s">
        <v>5</v>
      </c>
      <c r="J134" s="32" t="s">
        <v>113</v>
      </c>
      <c r="K134" s="20">
        <v>1.73</v>
      </c>
      <c r="L134" s="28">
        <v>2</v>
      </c>
      <c r="M134" s="22" t="s">
        <v>57</v>
      </c>
      <c r="N134" s="23">
        <v>35843</v>
      </c>
      <c r="O134" s="24">
        <v>144017</v>
      </c>
      <c r="P134" s="25">
        <v>2</v>
      </c>
      <c r="Q134" s="26">
        <f>SUM(K134*3600)/(L134*60+M134)</f>
        <v>42.36734693877551</v>
      </c>
      <c r="R134" s="25" t="s">
        <v>1</v>
      </c>
    </row>
    <row r="135" spans="2:18" ht="12.75">
      <c r="B135" s="20">
        <v>4.58</v>
      </c>
      <c r="C135" s="28">
        <v>6</v>
      </c>
      <c r="D135" s="22" t="s">
        <v>55</v>
      </c>
      <c r="E135" s="23" t="s">
        <v>243</v>
      </c>
      <c r="F135" s="24">
        <v>185126</v>
      </c>
      <c r="G135" s="25">
        <v>3</v>
      </c>
      <c r="H135" s="26">
        <f>SUM(B135*3600)/(C135*60+D135)</f>
        <v>41.741772151898736</v>
      </c>
      <c r="I135" s="25" t="s">
        <v>205</v>
      </c>
      <c r="J135" s="32" t="s">
        <v>87</v>
      </c>
      <c r="K135" s="20">
        <v>4.58</v>
      </c>
      <c r="L135" s="28">
        <v>6</v>
      </c>
      <c r="M135" s="22" t="s">
        <v>90</v>
      </c>
      <c r="N135" s="23" t="s">
        <v>202</v>
      </c>
      <c r="O135" s="24">
        <v>150215</v>
      </c>
      <c r="P135" s="25">
        <v>2</v>
      </c>
      <c r="Q135" s="26">
        <f>SUM(K135*3600)/(L135*60+M135)</f>
        <v>41.954198473282446</v>
      </c>
      <c r="R135" s="25" t="s">
        <v>10</v>
      </c>
    </row>
    <row r="136" ht="3.75" customHeight="1"/>
    <row r="137" ht="12.75">
      <c r="J137" s="34" t="s">
        <v>114</v>
      </c>
    </row>
    <row r="138" spans="2:18" ht="12.75">
      <c r="B138" s="20">
        <v>2.85</v>
      </c>
      <c r="C138" s="28">
        <v>4</v>
      </c>
      <c r="D138" s="22" t="s">
        <v>99</v>
      </c>
      <c r="E138" s="23" t="s">
        <v>195</v>
      </c>
      <c r="F138" s="24">
        <v>144016</v>
      </c>
      <c r="G138" s="25">
        <v>2</v>
      </c>
      <c r="H138" s="26">
        <f>SUM(B138*3600)/(C138*60+D138)</f>
        <v>36.906474820143885</v>
      </c>
      <c r="I138" s="25" t="s">
        <v>191</v>
      </c>
      <c r="J138" s="32" t="s">
        <v>87</v>
      </c>
      <c r="K138" s="20">
        <v>2.85</v>
      </c>
      <c r="L138" s="28">
        <v>4</v>
      </c>
      <c r="M138" s="22" t="s">
        <v>273</v>
      </c>
      <c r="N138" s="23">
        <v>27.0914</v>
      </c>
      <c r="O138" s="24">
        <v>155346</v>
      </c>
      <c r="P138" s="25">
        <v>2</v>
      </c>
      <c r="Q138" s="26">
        <f>SUM(K138*3600)/(L138*60+M138)</f>
        <v>34.89795918367347</v>
      </c>
      <c r="R138" s="25" t="s">
        <v>5</v>
      </c>
    </row>
    <row r="139" ht="4.5" customHeight="1"/>
    <row r="140" spans="10:11" ht="12.75">
      <c r="J140" s="30" t="s">
        <v>115</v>
      </c>
      <c r="K140" s="31"/>
    </row>
    <row r="141" spans="2:18" ht="12.75">
      <c r="B141" s="20">
        <v>7.31</v>
      </c>
      <c r="C141" s="28">
        <v>8</v>
      </c>
      <c r="D141" s="22" t="s">
        <v>70</v>
      </c>
      <c r="E141" s="23" t="s">
        <v>199</v>
      </c>
      <c r="F141" s="24">
        <v>185143</v>
      </c>
      <c r="G141" s="25">
        <v>3</v>
      </c>
      <c r="H141" s="26">
        <f>SUM(B141*3600)/(C141*60+D141)</f>
        <v>52.8433734939759</v>
      </c>
      <c r="I141" s="25" t="s">
        <v>180</v>
      </c>
      <c r="J141" s="32" t="s">
        <v>116</v>
      </c>
      <c r="K141" s="20">
        <v>7.31</v>
      </c>
      <c r="L141" s="28">
        <v>7</v>
      </c>
      <c r="M141" s="22" t="s">
        <v>126</v>
      </c>
      <c r="N141" s="23" t="s">
        <v>316</v>
      </c>
      <c r="O141" s="24">
        <v>185131</v>
      </c>
      <c r="P141" s="25">
        <v>3</v>
      </c>
      <c r="Q141" s="26">
        <f>SUM(K141*3600)/(L141*60+M141)</f>
        <v>55.63636363636363</v>
      </c>
      <c r="R141" s="25" t="s">
        <v>5</v>
      </c>
    </row>
    <row r="142" spans="1:18" ht="12.75">
      <c r="A142" s="67"/>
      <c r="B142" s="20">
        <v>12.88</v>
      </c>
      <c r="C142" s="28">
        <v>12</v>
      </c>
      <c r="D142" s="22" t="s">
        <v>223</v>
      </c>
      <c r="E142" s="23" t="s">
        <v>226</v>
      </c>
      <c r="F142" s="24">
        <v>185125</v>
      </c>
      <c r="G142" s="25">
        <v>3</v>
      </c>
      <c r="H142" s="26">
        <f>SUM(B142*3600)/(C142*60+D142)</f>
        <v>62.91451831750339</v>
      </c>
      <c r="I142" s="25" t="s">
        <v>227</v>
      </c>
      <c r="J142" s="32" t="s">
        <v>120</v>
      </c>
      <c r="K142" s="20">
        <v>12.88</v>
      </c>
      <c r="L142" s="28">
        <v>12</v>
      </c>
      <c r="M142" s="22" t="s">
        <v>102</v>
      </c>
      <c r="N142" s="23" t="s">
        <v>242</v>
      </c>
      <c r="O142" s="24">
        <v>185116</v>
      </c>
      <c r="P142" s="25">
        <v>3</v>
      </c>
      <c r="Q142" s="26">
        <f>SUM(K142*3600)/(L142*60+M142)</f>
        <v>63.77991746905089</v>
      </c>
      <c r="R142" s="25" t="s">
        <v>227</v>
      </c>
    </row>
    <row r="143" spans="2:18" ht="12.75">
      <c r="B143" s="20">
        <v>20.76</v>
      </c>
      <c r="C143" s="28">
        <v>19</v>
      </c>
      <c r="D143" s="22" t="s">
        <v>158</v>
      </c>
      <c r="E143" s="23" t="s">
        <v>208</v>
      </c>
      <c r="F143" s="24" t="s">
        <v>207</v>
      </c>
      <c r="G143" s="25">
        <v>4</v>
      </c>
      <c r="H143" s="26">
        <f>SUM(B143*3600)/(C143*60+D143)</f>
        <v>64.20618556701031</v>
      </c>
      <c r="I143" s="25" t="s">
        <v>2</v>
      </c>
      <c r="J143" s="32" t="s">
        <v>122</v>
      </c>
      <c r="K143" s="20">
        <v>20.76</v>
      </c>
      <c r="L143" s="28">
        <v>18</v>
      </c>
      <c r="M143" s="22" t="s">
        <v>88</v>
      </c>
      <c r="N143" s="23" t="s">
        <v>203</v>
      </c>
      <c r="O143" s="24" t="s">
        <v>204</v>
      </c>
      <c r="P143" s="25">
        <v>4</v>
      </c>
      <c r="Q143" s="26">
        <f>SUM(K143*3600)/(L143*60+M143)</f>
        <v>68.88110599078341</v>
      </c>
      <c r="R143" s="25" t="s">
        <v>2</v>
      </c>
    </row>
    <row r="144" spans="2:18" ht="12.75">
      <c r="B144" s="20">
        <v>25.58</v>
      </c>
      <c r="C144" s="28">
        <v>20</v>
      </c>
      <c r="D144" s="22" t="s">
        <v>51</v>
      </c>
      <c r="E144" s="23" t="s">
        <v>285</v>
      </c>
      <c r="F144" s="24">
        <v>185126</v>
      </c>
      <c r="G144" s="25">
        <v>3</v>
      </c>
      <c r="H144" s="26">
        <f>SUM((B144*3600)/((C144*60)+(D144)))</f>
        <v>74.80747359870024</v>
      </c>
      <c r="I144" s="25" t="s">
        <v>4</v>
      </c>
      <c r="J144" s="32" t="s">
        <v>123</v>
      </c>
      <c r="K144" s="20">
        <v>25.58</v>
      </c>
      <c r="L144" s="28">
        <v>20</v>
      </c>
      <c r="M144" s="22" t="s">
        <v>54</v>
      </c>
      <c r="N144" s="23" t="s">
        <v>224</v>
      </c>
      <c r="O144" s="24">
        <v>185110</v>
      </c>
      <c r="P144" s="25">
        <v>3</v>
      </c>
      <c r="Q144" s="26">
        <f>SUM(K144*3600)/(L144*60+M144)</f>
        <v>76.0429397192403</v>
      </c>
      <c r="R144" s="25" t="s">
        <v>225</v>
      </c>
    </row>
    <row r="145" spans="2:18" ht="12.75">
      <c r="B145" s="40">
        <v>25.58</v>
      </c>
      <c r="C145" s="28">
        <v>20</v>
      </c>
      <c r="D145" s="22" t="s">
        <v>118</v>
      </c>
      <c r="E145" s="23">
        <v>37317</v>
      </c>
      <c r="F145" s="24" t="s">
        <v>159</v>
      </c>
      <c r="G145" s="28">
        <v>9</v>
      </c>
      <c r="H145" s="26">
        <f>SUM((B145*3600)/((C145*60)+(D145)))</f>
        <v>73.26014319809069</v>
      </c>
      <c r="I145" s="24" t="s">
        <v>1</v>
      </c>
      <c r="J145" s="37" t="s">
        <v>160</v>
      </c>
      <c r="K145" s="41">
        <v>25.58</v>
      </c>
      <c r="L145" s="28">
        <v>20</v>
      </c>
      <c r="M145" s="22" t="s">
        <v>35</v>
      </c>
      <c r="N145" s="23" t="s">
        <v>219</v>
      </c>
      <c r="O145" s="24" t="s">
        <v>159</v>
      </c>
      <c r="P145" s="25">
        <v>9</v>
      </c>
      <c r="Q145" s="26">
        <f>SUM((K145*3600)/((L145*60)+(M145)))</f>
        <v>74.92921074043939</v>
      </c>
      <c r="R145" s="25" t="s">
        <v>1</v>
      </c>
    </row>
    <row r="146" spans="2:19" ht="12.75">
      <c r="B146" s="40"/>
      <c r="C146" s="28">
        <v>23</v>
      </c>
      <c r="D146" s="22" t="s">
        <v>70</v>
      </c>
      <c r="E146" s="23" t="s">
        <v>304</v>
      </c>
      <c r="F146" s="24">
        <v>802210</v>
      </c>
      <c r="G146" s="28">
        <v>5</v>
      </c>
      <c r="H146" s="26">
        <f>SUM((B145*3600)/((C146*60)+(D146)))</f>
        <v>65.87124463519314</v>
      </c>
      <c r="I146" s="24" t="s">
        <v>10</v>
      </c>
      <c r="J146" s="19" t="s">
        <v>303</v>
      </c>
      <c r="K146" s="41"/>
      <c r="L146" s="61">
        <v>21</v>
      </c>
      <c r="M146" s="62" t="s">
        <v>32</v>
      </c>
      <c r="N146" s="63" t="s">
        <v>335</v>
      </c>
      <c r="O146" s="64">
        <v>802213</v>
      </c>
      <c r="P146" s="65">
        <v>5</v>
      </c>
      <c r="Q146" s="66">
        <f>SUM(K144*3600)/(L146*60+M146)</f>
        <v>70.83692307692307</v>
      </c>
      <c r="R146" s="65" t="s">
        <v>295</v>
      </c>
      <c r="S146" s="79"/>
    </row>
    <row r="147" spans="2:18" ht="12.75">
      <c r="B147" s="40"/>
      <c r="G147" s="28"/>
      <c r="I147" s="24"/>
      <c r="J147" s="19" t="s">
        <v>132</v>
      </c>
      <c r="K147" s="41">
        <v>51.74</v>
      </c>
      <c r="L147" s="28">
        <v>49</v>
      </c>
      <c r="M147" s="22" t="s">
        <v>70</v>
      </c>
      <c r="N147" s="23" t="s">
        <v>228</v>
      </c>
      <c r="O147" s="24">
        <v>185103</v>
      </c>
      <c r="P147" s="25">
        <v>3</v>
      </c>
      <c r="Q147" s="26">
        <f>SUM((K147*3600)/((L147*60)+(M147)))</f>
        <v>62.969574036511155</v>
      </c>
      <c r="R147" s="25" t="s">
        <v>227</v>
      </c>
    </row>
    <row r="148" ht="4.5" customHeight="1"/>
    <row r="149" spans="10:11" ht="12.75">
      <c r="J149" s="30" t="s">
        <v>124</v>
      </c>
      <c r="K149" s="31"/>
    </row>
    <row r="150" spans="2:18" ht="12.75">
      <c r="B150" s="20">
        <v>5.54</v>
      </c>
      <c r="J150" s="32" t="s">
        <v>120</v>
      </c>
      <c r="K150" s="20">
        <v>5.54</v>
      </c>
      <c r="L150" s="28">
        <v>5</v>
      </c>
      <c r="M150" s="22" t="s">
        <v>37</v>
      </c>
      <c r="N150" s="23">
        <v>32254</v>
      </c>
      <c r="O150" s="24">
        <v>150204</v>
      </c>
      <c r="P150" s="25">
        <v>2</v>
      </c>
      <c r="Q150" s="26">
        <f>SUM(K150*3600)/(L150*60+M150)</f>
        <v>56.65909090909091</v>
      </c>
      <c r="R150" s="25" t="s">
        <v>10</v>
      </c>
    </row>
    <row r="151" spans="2:18" ht="12.75">
      <c r="B151" s="20">
        <v>13.43</v>
      </c>
      <c r="C151" s="28">
        <v>12</v>
      </c>
      <c r="D151" s="22" t="s">
        <v>49</v>
      </c>
      <c r="E151" s="23" t="s">
        <v>210</v>
      </c>
      <c r="F151" s="24">
        <v>170308</v>
      </c>
      <c r="G151" s="25">
        <v>2</v>
      </c>
      <c r="H151" s="26">
        <f>SUM(B151*3600)/(C151*60+D151)</f>
        <v>63.532194480946124</v>
      </c>
      <c r="I151" s="25" t="s">
        <v>205</v>
      </c>
      <c r="J151" s="32" t="s">
        <v>122</v>
      </c>
      <c r="K151" s="20">
        <v>13.43</v>
      </c>
      <c r="L151" s="28">
        <v>13</v>
      </c>
      <c r="M151" s="22" t="s">
        <v>88</v>
      </c>
      <c r="N151" s="23" t="s">
        <v>276</v>
      </c>
      <c r="O151" s="24">
        <v>185127</v>
      </c>
      <c r="P151" s="25">
        <v>3</v>
      </c>
      <c r="Q151" s="26">
        <f>SUM(K151*3600)/(L151*60+M151)</f>
        <v>61.58980891719745</v>
      </c>
      <c r="R151" s="25" t="s">
        <v>277</v>
      </c>
    </row>
    <row r="152" spans="2:18" ht="12.75">
      <c r="B152" s="20">
        <v>18.24</v>
      </c>
      <c r="C152" s="28">
        <v>14</v>
      </c>
      <c r="D152" s="22" t="s">
        <v>106</v>
      </c>
      <c r="E152" s="23" t="s">
        <v>199</v>
      </c>
      <c r="F152" s="24">
        <v>185143</v>
      </c>
      <c r="G152" s="25">
        <v>3</v>
      </c>
      <c r="H152" s="26">
        <f>SUM(B152*3600)/(C152*60+D152)</f>
        <v>76.17633410672853</v>
      </c>
      <c r="I152" s="25" t="s">
        <v>180</v>
      </c>
      <c r="J152" s="32" t="s">
        <v>123</v>
      </c>
      <c r="K152" s="20">
        <v>18.24</v>
      </c>
      <c r="L152" s="28">
        <v>14</v>
      </c>
      <c r="M152" s="22" t="s">
        <v>167</v>
      </c>
      <c r="N152" s="23" t="s">
        <v>214</v>
      </c>
      <c r="O152" s="24">
        <v>185126</v>
      </c>
      <c r="P152" s="25">
        <v>3</v>
      </c>
      <c r="Q152" s="26">
        <f>SUM(K152*3600)/(L152*60+M152)</f>
        <v>75.47586206896551</v>
      </c>
      <c r="R152" s="25" t="s">
        <v>1</v>
      </c>
    </row>
    <row r="153" ht="4.5" customHeight="1"/>
    <row r="154" spans="10:11" ht="12.75">
      <c r="J154" s="30" t="s">
        <v>125</v>
      </c>
      <c r="K154" s="31"/>
    </row>
    <row r="155" spans="2:18" ht="12.75">
      <c r="B155" s="20">
        <v>7.92</v>
      </c>
      <c r="C155" s="28">
        <v>8</v>
      </c>
      <c r="D155" s="22" t="s">
        <v>126</v>
      </c>
      <c r="E155" s="23">
        <v>34168</v>
      </c>
      <c r="F155" s="24" t="s">
        <v>119</v>
      </c>
      <c r="G155" s="25">
        <v>2</v>
      </c>
      <c r="H155" s="26">
        <f>SUM(B155*3600)/(C155*60+D155)</f>
        <v>53.49343339587242</v>
      </c>
      <c r="I155" s="24" t="s">
        <v>2</v>
      </c>
      <c r="J155" s="32" t="s">
        <v>122</v>
      </c>
      <c r="K155" s="20">
        <v>7.92</v>
      </c>
      <c r="L155" s="28">
        <v>8</v>
      </c>
      <c r="M155" s="22" t="s">
        <v>101</v>
      </c>
      <c r="N155" s="23" t="s">
        <v>242</v>
      </c>
      <c r="O155" s="24">
        <v>185116</v>
      </c>
      <c r="P155" s="25">
        <v>3</v>
      </c>
      <c r="Q155" s="26">
        <f>SUM(K155*3600)/(L155*60+M155)</f>
        <v>57.716599190283404</v>
      </c>
      <c r="R155" s="25" t="s">
        <v>227</v>
      </c>
    </row>
    <row r="156" ht="4.5" customHeight="1"/>
    <row r="157" spans="9:21" ht="12.75">
      <c r="I157" s="19"/>
      <c r="J157" s="30" t="s">
        <v>127</v>
      </c>
      <c r="K157" s="31"/>
      <c r="L157" s="24"/>
      <c r="M157" s="42"/>
      <c r="O157" s="43"/>
      <c r="T157" s="44"/>
      <c r="U157" s="44"/>
    </row>
    <row r="158" spans="2:21" ht="12.75">
      <c r="B158" s="20">
        <v>8.1</v>
      </c>
      <c r="C158" s="28">
        <v>8</v>
      </c>
      <c r="D158" s="22" t="s">
        <v>167</v>
      </c>
      <c r="E158" s="45" t="s">
        <v>211</v>
      </c>
      <c r="F158" s="46">
        <v>180110</v>
      </c>
      <c r="G158" s="47">
        <v>5</v>
      </c>
      <c r="H158" s="48">
        <f>B158/(C158+D158/60)*60</f>
        <v>57.17647058823529</v>
      </c>
      <c r="I158" s="49" t="s">
        <v>180</v>
      </c>
      <c r="J158" s="32" t="s">
        <v>173</v>
      </c>
      <c r="K158" s="50">
        <f>8+53/80</f>
        <v>8.6625</v>
      </c>
      <c r="L158" s="51">
        <v>8</v>
      </c>
      <c r="M158" s="52" t="s">
        <v>40</v>
      </c>
      <c r="N158" s="45" t="s">
        <v>189</v>
      </c>
      <c r="O158" s="46">
        <v>170394</v>
      </c>
      <c r="P158" s="46">
        <v>3</v>
      </c>
      <c r="Q158" s="48">
        <f>K158/(L158+M158/60)*60</f>
        <v>64.56521739130434</v>
      </c>
      <c r="R158" s="49" t="s">
        <v>4</v>
      </c>
      <c r="S158" s="53"/>
      <c r="T158" s="44"/>
      <c r="U158" s="44"/>
    </row>
    <row r="159" spans="5:21" ht="12.75">
      <c r="E159" s="45"/>
      <c r="F159" s="46"/>
      <c r="G159" s="47"/>
      <c r="H159" s="48"/>
      <c r="I159" s="49"/>
      <c r="J159" s="32" t="s">
        <v>293</v>
      </c>
      <c r="K159" s="50">
        <v>14.05</v>
      </c>
      <c r="L159" s="51">
        <v>12</v>
      </c>
      <c r="M159" s="75" t="s">
        <v>76</v>
      </c>
      <c r="N159" s="71" t="s">
        <v>294</v>
      </c>
      <c r="O159" s="46">
        <v>158909</v>
      </c>
      <c r="P159" s="46">
        <v>3</v>
      </c>
      <c r="Q159" s="48">
        <f>K159/(L159+M159/60)*60</f>
        <v>69.28767123287672</v>
      </c>
      <c r="R159" s="72" t="s">
        <v>277</v>
      </c>
      <c r="S159" s="73"/>
      <c r="T159" s="44"/>
      <c r="U159" s="44"/>
    </row>
    <row r="160" spans="2:21" ht="12.75">
      <c r="B160" s="20">
        <v>20.46</v>
      </c>
      <c r="C160" s="28">
        <v>17</v>
      </c>
      <c r="D160" s="22">
        <v>37</v>
      </c>
      <c r="E160" s="23">
        <v>35846</v>
      </c>
      <c r="F160" s="22" t="s">
        <v>128</v>
      </c>
      <c r="G160" s="25">
        <v>2</v>
      </c>
      <c r="H160" s="26">
        <f>SUM(B160*3600)/(C160*60+D160)</f>
        <v>69.68401135288552</v>
      </c>
      <c r="I160" s="24" t="s">
        <v>6</v>
      </c>
      <c r="J160" s="32" t="s">
        <v>129</v>
      </c>
      <c r="K160" s="20">
        <v>20.46</v>
      </c>
      <c r="L160" s="28">
        <v>16</v>
      </c>
      <c r="M160" s="22" t="s">
        <v>55</v>
      </c>
      <c r="N160" s="23" t="s">
        <v>203</v>
      </c>
      <c r="O160" s="24" t="s">
        <v>204</v>
      </c>
      <c r="P160" s="25">
        <v>4</v>
      </c>
      <c r="Q160" s="26">
        <f>SUM(K160*3600)/(L160*60+M160)</f>
        <v>74.02613065326634</v>
      </c>
      <c r="R160" s="25" t="s">
        <v>2</v>
      </c>
      <c r="T160" s="44"/>
      <c r="U160" s="44"/>
    </row>
    <row r="161" spans="2:19" ht="12" customHeight="1">
      <c r="B161" s="36">
        <v>20.46</v>
      </c>
      <c r="C161" s="28">
        <v>18</v>
      </c>
      <c r="D161" s="22" t="s">
        <v>90</v>
      </c>
      <c r="E161" s="23" t="s">
        <v>282</v>
      </c>
      <c r="F161" s="24" t="s">
        <v>283</v>
      </c>
      <c r="G161" s="25">
        <v>7</v>
      </c>
      <c r="H161" s="26">
        <f>SUM((B161*3600)/((C161*60)+(D161)))</f>
        <v>66.17789757412399</v>
      </c>
      <c r="I161" s="24" t="s">
        <v>4</v>
      </c>
      <c r="J161" s="37" t="s">
        <v>160</v>
      </c>
      <c r="K161" s="36">
        <v>20.46</v>
      </c>
      <c r="L161" s="28">
        <v>18</v>
      </c>
      <c r="M161" s="22" t="s">
        <v>32</v>
      </c>
      <c r="N161" s="23" t="s">
        <v>282</v>
      </c>
      <c r="O161" s="24" t="s">
        <v>284</v>
      </c>
      <c r="P161" s="25">
        <v>7</v>
      </c>
      <c r="Q161" s="26">
        <f>SUM((K161*3600)/((L161*60)+(M161)))</f>
        <v>65.76428571428572</v>
      </c>
      <c r="R161" s="24" t="s">
        <v>4</v>
      </c>
      <c r="S161" s="19"/>
    </row>
    <row r="162" spans="2:19" ht="12" customHeight="1">
      <c r="B162" s="54">
        <v>30.89</v>
      </c>
      <c r="I162" s="24"/>
      <c r="J162" s="32" t="s">
        <v>132</v>
      </c>
      <c r="K162" s="54">
        <v>30.89</v>
      </c>
      <c r="L162" s="28">
        <v>27</v>
      </c>
      <c r="M162" s="22" t="s">
        <v>106</v>
      </c>
      <c r="N162" s="23" t="s">
        <v>213</v>
      </c>
      <c r="O162" s="24" t="s">
        <v>212</v>
      </c>
      <c r="P162" s="25">
        <v>4</v>
      </c>
      <c r="Q162" s="26">
        <f>SUM((K162*3600)/((L162*60)+(M162)))</f>
        <v>67.72472594397077</v>
      </c>
      <c r="R162" s="24" t="s">
        <v>2</v>
      </c>
      <c r="S162" s="19"/>
    </row>
    <row r="163" ht="4.5" customHeight="1"/>
    <row r="164" spans="10:11" ht="12.75">
      <c r="J164" s="30" t="s">
        <v>174</v>
      </c>
      <c r="K164" s="31"/>
    </row>
    <row r="165" spans="2:19" ht="12.75">
      <c r="B165" s="20">
        <v>12.37</v>
      </c>
      <c r="C165" s="28">
        <v>10</v>
      </c>
      <c r="D165" s="22" t="s">
        <v>45</v>
      </c>
      <c r="E165" s="23" t="s">
        <v>171</v>
      </c>
      <c r="F165" s="22" t="s">
        <v>172</v>
      </c>
      <c r="G165" s="25">
        <v>2</v>
      </c>
      <c r="H165" s="26">
        <f>SUM(B165*3600)/(C165*60+D165)</f>
        <v>69.25660964230171</v>
      </c>
      <c r="I165" s="19" t="s">
        <v>2</v>
      </c>
      <c r="J165" s="32" t="s">
        <v>129</v>
      </c>
      <c r="K165" s="50">
        <f>11+67/80</f>
        <v>11.8375</v>
      </c>
      <c r="L165" s="70">
        <v>10</v>
      </c>
      <c r="M165" s="53">
        <v>25</v>
      </c>
      <c r="N165" s="71" t="s">
        <v>242</v>
      </c>
      <c r="O165" s="46">
        <v>185116</v>
      </c>
      <c r="P165" s="46">
        <v>3</v>
      </c>
      <c r="Q165" s="48">
        <f>K165/(L165+M165/60)*60</f>
        <v>68.184</v>
      </c>
      <c r="R165" s="72" t="s">
        <v>227</v>
      </c>
      <c r="S165" s="73"/>
    </row>
    <row r="166" ht="4.5" customHeight="1"/>
    <row r="167" spans="10:11" ht="12.75">
      <c r="J167" s="30" t="s">
        <v>130</v>
      </c>
      <c r="K167" s="31"/>
    </row>
    <row r="168" spans="2:18" ht="12.75">
      <c r="B168" s="20">
        <v>10.43</v>
      </c>
      <c r="C168" s="28">
        <v>10</v>
      </c>
      <c r="D168" s="22" t="s">
        <v>131</v>
      </c>
      <c r="E168" s="23">
        <v>33404</v>
      </c>
      <c r="F168" s="24">
        <v>158749</v>
      </c>
      <c r="G168" s="25">
        <v>2</v>
      </c>
      <c r="H168" s="26">
        <f>SUM(B168*3600)/(C168*60+D168)</f>
        <v>60.0768</v>
      </c>
      <c r="I168" s="25" t="s">
        <v>4</v>
      </c>
      <c r="J168" s="32" t="s">
        <v>132</v>
      </c>
      <c r="K168" s="20">
        <v>10.43</v>
      </c>
      <c r="L168" s="28">
        <v>10</v>
      </c>
      <c r="M168" s="22" t="s">
        <v>133</v>
      </c>
      <c r="N168" s="23" t="s">
        <v>175</v>
      </c>
      <c r="O168" s="24">
        <v>158765</v>
      </c>
      <c r="P168" s="25">
        <v>2</v>
      </c>
      <c r="Q168" s="26">
        <f>SUM(K168*3600)/(L168*60+M168)</f>
        <v>57.94444444444444</v>
      </c>
      <c r="R168" s="25" t="s">
        <v>1</v>
      </c>
    </row>
    <row r="169" spans="2:19" ht="12" customHeight="1">
      <c r="B169" s="36">
        <v>10.43</v>
      </c>
      <c r="C169" s="28">
        <v>10</v>
      </c>
      <c r="D169" s="22">
        <v>46</v>
      </c>
      <c r="E169" s="23">
        <v>36233</v>
      </c>
      <c r="F169" s="24" t="s">
        <v>159</v>
      </c>
      <c r="G169" s="25">
        <v>10</v>
      </c>
      <c r="H169" s="26">
        <f>SUM(B169*3600)/(C169*60+D169)</f>
        <v>58.12383900928793</v>
      </c>
      <c r="I169" s="24" t="s">
        <v>4</v>
      </c>
      <c r="J169" s="37" t="s">
        <v>160</v>
      </c>
      <c r="K169" s="36">
        <v>10.43</v>
      </c>
      <c r="L169" s="28">
        <v>11</v>
      </c>
      <c r="M169" s="22" t="s">
        <v>31</v>
      </c>
      <c r="N169" s="23">
        <v>32151</v>
      </c>
      <c r="O169" s="24" t="s">
        <v>159</v>
      </c>
      <c r="Q169" s="26">
        <f>SUM(K169*3600)/(L169*60+M169)</f>
        <v>55.791976225854384</v>
      </c>
      <c r="R169" s="24" t="s">
        <v>2</v>
      </c>
      <c r="S169" s="19"/>
    </row>
    <row r="170" ht="4.5" customHeight="1"/>
    <row r="171" spans="7:14" ht="12.75" customHeight="1">
      <c r="G171" s="80" t="s">
        <v>288</v>
      </c>
      <c r="H171" s="80"/>
      <c r="I171" s="80"/>
      <c r="J171" s="80"/>
      <c r="K171" s="80"/>
      <c r="L171" s="80"/>
      <c r="M171" s="80"/>
      <c r="N171" s="80"/>
    </row>
    <row r="172" spans="2:18" ht="12.75" customHeight="1">
      <c r="B172" s="20">
        <v>17.14</v>
      </c>
      <c r="J172" s="32" t="s">
        <v>289</v>
      </c>
      <c r="K172" s="20">
        <v>17.14</v>
      </c>
      <c r="L172" s="28">
        <v>17</v>
      </c>
      <c r="M172" s="22" t="s">
        <v>167</v>
      </c>
      <c r="N172" s="23" t="s">
        <v>291</v>
      </c>
      <c r="O172" s="24">
        <v>158784</v>
      </c>
      <c r="P172" s="25">
        <v>2</v>
      </c>
      <c r="Q172" s="26">
        <f>SUM(K172*3600)/(L172*60+M172)</f>
        <v>58.76571428571429</v>
      </c>
      <c r="R172" s="25" t="s">
        <v>292</v>
      </c>
    </row>
    <row r="173" ht="4.5" customHeight="1"/>
    <row r="174" ht="14.25" customHeight="1">
      <c r="J174" s="30" t="s">
        <v>290</v>
      </c>
    </row>
    <row r="175" spans="2:18" ht="14.25" customHeight="1">
      <c r="B175" s="20">
        <v>13.18</v>
      </c>
      <c r="J175" s="32" t="s">
        <v>129</v>
      </c>
      <c r="K175" s="20">
        <v>13.18</v>
      </c>
      <c r="L175" s="28">
        <v>13</v>
      </c>
      <c r="M175" s="22" t="s">
        <v>244</v>
      </c>
      <c r="N175" s="23" t="s">
        <v>291</v>
      </c>
      <c r="O175" s="24">
        <v>158784</v>
      </c>
      <c r="P175" s="25">
        <v>2</v>
      </c>
      <c r="Q175" s="26">
        <f>SUM(K175*3600)/(L175*60+M175)</f>
        <v>60.36641221374046</v>
      </c>
      <c r="R175" s="25" t="s">
        <v>292</v>
      </c>
    </row>
    <row r="176" ht="4.5" customHeight="1"/>
    <row r="177" spans="10:11" ht="12.75">
      <c r="J177" s="30" t="s">
        <v>134</v>
      </c>
      <c r="K177" s="31"/>
    </row>
    <row r="178" spans="2:18" ht="12.75">
      <c r="B178" s="20">
        <v>21.15</v>
      </c>
      <c r="C178" s="28">
        <v>19</v>
      </c>
      <c r="D178" s="22" t="s">
        <v>46</v>
      </c>
      <c r="E178" s="23">
        <v>34672</v>
      </c>
      <c r="F178" s="24" t="s">
        <v>135</v>
      </c>
      <c r="G178" s="25">
        <v>2</v>
      </c>
      <c r="H178" s="55">
        <f>SUM(B178*3600)/(C178*60+D178)</f>
        <v>66.55594405594405</v>
      </c>
      <c r="I178" s="25" t="s">
        <v>6</v>
      </c>
      <c r="J178" s="32" t="s">
        <v>136</v>
      </c>
      <c r="K178" s="20">
        <v>21.15</v>
      </c>
      <c r="L178" s="28">
        <v>18</v>
      </c>
      <c r="M178" s="22" t="s">
        <v>88</v>
      </c>
      <c r="N178" s="23">
        <v>34356</v>
      </c>
      <c r="O178" s="24" t="s">
        <v>137</v>
      </c>
      <c r="P178" s="25">
        <v>2</v>
      </c>
      <c r="Q178" s="55">
        <f>SUM(K178*3600)/(L178*60+M178)</f>
        <v>70.17511520737327</v>
      </c>
      <c r="R178" s="25" t="s">
        <v>6</v>
      </c>
    </row>
    <row r="179" ht="4.5" customHeight="1"/>
    <row r="180" spans="10:11" ht="12.75">
      <c r="J180" s="30" t="s">
        <v>138</v>
      </c>
      <c r="K180" s="31"/>
    </row>
    <row r="181" spans="2:18" ht="12.75">
      <c r="B181" s="33">
        <v>18.0375</v>
      </c>
      <c r="C181" s="28">
        <v>15</v>
      </c>
      <c r="D181" s="22" t="s">
        <v>76</v>
      </c>
      <c r="E181" s="23">
        <v>34825</v>
      </c>
      <c r="F181" s="24" t="s">
        <v>89</v>
      </c>
      <c r="H181" s="55">
        <f>SUM(B181*3600)/(C181*60+D181)</f>
        <v>71.35714285714286</v>
      </c>
      <c r="I181" s="25" t="s">
        <v>6</v>
      </c>
      <c r="J181" s="32" t="s">
        <v>139</v>
      </c>
      <c r="K181" s="33">
        <v>18.0375</v>
      </c>
      <c r="L181" s="28">
        <v>14</v>
      </c>
      <c r="M181" s="22">
        <v>26</v>
      </c>
      <c r="N181" s="23">
        <v>36319</v>
      </c>
      <c r="O181" s="24">
        <v>158798</v>
      </c>
      <c r="P181" s="25">
        <v>3</v>
      </c>
      <c r="Q181" s="26">
        <f>SUM(K181*3600)/(L181*60+M181)</f>
        <v>74.98267898383372</v>
      </c>
      <c r="R181" s="25" t="s">
        <v>13</v>
      </c>
    </row>
    <row r="182" spans="2:18" ht="12.75">
      <c r="B182" s="20">
        <v>20.81</v>
      </c>
      <c r="C182" s="28">
        <v>18</v>
      </c>
      <c r="D182" s="22" t="s">
        <v>52</v>
      </c>
      <c r="E182" s="23">
        <v>35537</v>
      </c>
      <c r="F182" s="24" t="s">
        <v>140</v>
      </c>
      <c r="G182" s="25">
        <v>2</v>
      </c>
      <c r="H182" s="55">
        <f>SUM(B182*3600)/(C182*60+D182)</f>
        <v>66.47382431233363</v>
      </c>
      <c r="I182" s="25" t="s">
        <v>1</v>
      </c>
      <c r="J182" s="32" t="s">
        <v>141</v>
      </c>
      <c r="K182" s="20">
        <v>20.81</v>
      </c>
      <c r="L182" s="28">
        <v>17</v>
      </c>
      <c r="M182" s="22" t="s">
        <v>51</v>
      </c>
      <c r="N182" s="23">
        <v>35522</v>
      </c>
      <c r="O182" s="24" t="s">
        <v>117</v>
      </c>
      <c r="P182" s="25">
        <v>3</v>
      </c>
      <c r="Q182" s="26">
        <f>SUM(K182*3600)/(L182*60+M182)</f>
        <v>71.28068506184586</v>
      </c>
      <c r="R182" s="25" t="s">
        <v>1</v>
      </c>
    </row>
    <row r="183" ht="4.5" customHeight="1"/>
    <row r="184" spans="10:11" ht="12.75">
      <c r="J184" s="30" t="s">
        <v>142</v>
      </c>
      <c r="K184" s="31"/>
    </row>
    <row r="185" spans="2:18" ht="12.75">
      <c r="B185" s="20">
        <v>2.77</v>
      </c>
      <c r="C185" s="28">
        <v>4</v>
      </c>
      <c r="D185" s="22" t="s">
        <v>54</v>
      </c>
      <c r="E185" s="23">
        <v>33316</v>
      </c>
      <c r="F185" s="24" t="s">
        <v>143</v>
      </c>
      <c r="H185" s="26">
        <f>SUM(B185*3600)/(C185*60+D185)</f>
        <v>39.72908366533864</v>
      </c>
      <c r="I185" s="25" t="s">
        <v>6</v>
      </c>
      <c r="J185" s="32" t="s">
        <v>141</v>
      </c>
      <c r="K185" s="20">
        <v>2.77</v>
      </c>
      <c r="L185" s="28">
        <v>3</v>
      </c>
      <c r="M185" s="22" t="s">
        <v>144</v>
      </c>
      <c r="N185" s="23">
        <v>34267</v>
      </c>
      <c r="O185" s="24" t="s">
        <v>145</v>
      </c>
      <c r="Q185" s="26">
        <f>SUM(K185*3600)/(L185*60+M185)</f>
        <v>41.72384937238494</v>
      </c>
      <c r="R185" s="25" t="s">
        <v>6</v>
      </c>
    </row>
    <row r="186" ht="4.5" customHeight="1"/>
    <row r="187" spans="10:11" ht="12.75">
      <c r="J187" s="30" t="s">
        <v>161</v>
      </c>
      <c r="K187" s="31"/>
    </row>
    <row r="188" ht="4.5" customHeight="1"/>
    <row r="189" spans="10:11" ht="12.75">
      <c r="J189" s="30" t="s">
        <v>146</v>
      </c>
      <c r="K189" s="31"/>
    </row>
    <row r="190" spans="2:18" ht="12.75">
      <c r="B190" s="20">
        <v>12.04</v>
      </c>
      <c r="C190" s="28">
        <v>12</v>
      </c>
      <c r="D190" s="22" t="s">
        <v>95</v>
      </c>
      <c r="E190" s="23" t="s">
        <v>215</v>
      </c>
      <c r="F190" s="24">
        <v>185123</v>
      </c>
      <c r="G190" s="25">
        <v>3</v>
      </c>
      <c r="H190" s="26">
        <f>SUM(B190*3600)/(C190*60+D190)</f>
        <v>57.638297872340424</v>
      </c>
      <c r="I190" s="25" t="s">
        <v>10</v>
      </c>
      <c r="J190" s="32" t="s">
        <v>147</v>
      </c>
      <c r="K190" s="20">
        <v>12.04</v>
      </c>
      <c r="L190" s="28">
        <v>12</v>
      </c>
      <c r="M190" s="22" t="s">
        <v>70</v>
      </c>
      <c r="N190" s="23" t="s">
        <v>231</v>
      </c>
      <c r="O190" s="24">
        <v>185134</v>
      </c>
      <c r="P190" s="25">
        <v>3</v>
      </c>
      <c r="Q190" s="26">
        <f>SUM(K190*3600)/(L190*60+M190)</f>
        <v>58.73170731707317</v>
      </c>
      <c r="R190" s="25" t="s">
        <v>10</v>
      </c>
    </row>
    <row r="191" spans="2:18" ht="12.75">
      <c r="B191" s="20">
        <v>17.558</v>
      </c>
      <c r="C191" s="28">
        <v>19</v>
      </c>
      <c r="D191" s="22" t="s">
        <v>95</v>
      </c>
      <c r="E191" s="23">
        <v>34545</v>
      </c>
      <c r="F191" s="24" t="s">
        <v>148</v>
      </c>
      <c r="H191" s="26">
        <f>SUM(B191*3600)/(C191*60+D191)</f>
        <v>53.93242320819113</v>
      </c>
      <c r="I191" s="25" t="s">
        <v>11</v>
      </c>
      <c r="J191" s="32" t="s">
        <v>149</v>
      </c>
      <c r="K191" s="20">
        <v>17.558</v>
      </c>
      <c r="L191" s="28">
        <v>19</v>
      </c>
      <c r="M191" s="22" t="s">
        <v>55</v>
      </c>
      <c r="N191" s="23">
        <v>33847</v>
      </c>
      <c r="O191" s="24" t="s">
        <v>150</v>
      </c>
      <c r="Q191" s="26">
        <f>SUM(K191*3600)/(L191*60+M191)</f>
        <v>53.79472340425532</v>
      </c>
      <c r="R191" s="25" t="s">
        <v>11</v>
      </c>
    </row>
    <row r="192" ht="4.5" customHeight="1"/>
    <row r="193" spans="10:11" ht="12.75">
      <c r="J193" s="30" t="s">
        <v>151</v>
      </c>
      <c r="K193" s="31"/>
    </row>
    <row r="194" spans="2:18" ht="12.75">
      <c r="B194" s="20">
        <v>5.55</v>
      </c>
      <c r="C194" s="28">
        <v>6</v>
      </c>
      <c r="D194" s="22" t="s">
        <v>32</v>
      </c>
      <c r="E194" s="23" t="s">
        <v>285</v>
      </c>
      <c r="F194" s="24">
        <v>185126</v>
      </c>
      <c r="G194" s="25">
        <v>3</v>
      </c>
      <c r="H194" s="26">
        <f>SUM(B194*3600)/(C194*60+D194)</f>
        <v>49.95</v>
      </c>
      <c r="I194" s="25" t="s">
        <v>4</v>
      </c>
      <c r="J194" s="32" t="s">
        <v>149</v>
      </c>
      <c r="K194" s="20">
        <v>5.55</v>
      </c>
      <c r="L194" s="28">
        <v>7</v>
      </c>
      <c r="M194" s="22" t="s">
        <v>65</v>
      </c>
      <c r="N194" s="23" t="s">
        <v>206</v>
      </c>
      <c r="O194" s="24">
        <v>185137</v>
      </c>
      <c r="P194" s="25">
        <v>3</v>
      </c>
      <c r="Q194" s="26">
        <f>SUM(K194*3600)/(L194*60+M194)</f>
        <v>47.345971563981045</v>
      </c>
      <c r="R194" s="25" t="s">
        <v>205</v>
      </c>
    </row>
    <row r="195" ht="4.5" customHeight="1"/>
    <row r="196" spans="10:11" ht="12.75">
      <c r="J196" s="30" t="s">
        <v>152</v>
      </c>
      <c r="K196" s="31"/>
    </row>
    <row r="197" spans="2:18" ht="12.75">
      <c r="B197" s="20">
        <v>3.2125</v>
      </c>
      <c r="C197" s="28">
        <v>4</v>
      </c>
      <c r="D197" s="22" t="s">
        <v>97</v>
      </c>
      <c r="E197" s="23">
        <v>35297</v>
      </c>
      <c r="F197" s="24" t="s">
        <v>153</v>
      </c>
      <c r="H197" s="26">
        <f>SUM(B197*3600)/(C197*60+D197)</f>
        <v>41.90217391304348</v>
      </c>
      <c r="I197" s="25" t="s">
        <v>1</v>
      </c>
      <c r="J197" s="32" t="s">
        <v>154</v>
      </c>
      <c r="K197" s="20">
        <v>3.2125</v>
      </c>
      <c r="L197" s="28">
        <v>5</v>
      </c>
      <c r="M197" s="22" t="s">
        <v>76</v>
      </c>
      <c r="N197" s="23">
        <v>33753</v>
      </c>
      <c r="O197" s="24" t="s">
        <v>155</v>
      </c>
      <c r="Q197" s="26">
        <f>SUM(K197*3600)/(L197*60+M197)</f>
        <v>37.306451612903224</v>
      </c>
      <c r="R197" s="25" t="s">
        <v>11</v>
      </c>
    </row>
    <row r="198" ht="5.25" customHeight="1"/>
    <row r="199" spans="9:10" ht="12.75">
      <c r="I199" s="15"/>
      <c r="J199" s="74" t="s">
        <v>296</v>
      </c>
    </row>
    <row r="200" spans="2:19" ht="12.75">
      <c r="B200" s="20">
        <v>7.54</v>
      </c>
      <c r="C200" s="28">
        <v>9</v>
      </c>
      <c r="D200" s="22" t="s">
        <v>299</v>
      </c>
      <c r="E200" s="23" t="s">
        <v>298</v>
      </c>
      <c r="F200" s="24" t="s">
        <v>300</v>
      </c>
      <c r="G200" s="25">
        <v>6</v>
      </c>
      <c r="H200" s="26">
        <f>SUM(B200*3600)/(C200*60+D200)</f>
        <v>46.00677966101695</v>
      </c>
      <c r="I200" s="25" t="s">
        <v>10</v>
      </c>
      <c r="J200" s="32" t="s">
        <v>297</v>
      </c>
      <c r="K200" s="60">
        <v>7.48</v>
      </c>
      <c r="L200" s="61">
        <v>9</v>
      </c>
      <c r="M200" s="62" t="s">
        <v>106</v>
      </c>
      <c r="N200" s="63" t="s">
        <v>331</v>
      </c>
      <c r="O200" s="64" t="s">
        <v>332</v>
      </c>
      <c r="P200" s="65">
        <v>6</v>
      </c>
      <c r="Q200" s="66">
        <f>SUM(K200*3600)/(L200*60+M200)</f>
        <v>47.91459074733096</v>
      </c>
      <c r="R200" s="65" t="s">
        <v>10</v>
      </c>
      <c r="S200" s="68"/>
    </row>
    <row r="201" ht="6" customHeight="1"/>
    <row r="202" ht="12.75">
      <c r="J202" s="78" t="s">
        <v>333</v>
      </c>
    </row>
    <row r="203" spans="10:19" ht="12.75">
      <c r="J203" s="32" t="s">
        <v>334</v>
      </c>
      <c r="K203" s="60">
        <v>4.91</v>
      </c>
      <c r="L203" s="61">
        <v>8</v>
      </c>
      <c r="M203" s="62" t="s">
        <v>57</v>
      </c>
      <c r="N203" s="63" t="s">
        <v>331</v>
      </c>
      <c r="O203" s="64" t="s">
        <v>332</v>
      </c>
      <c r="P203" s="65">
        <v>6</v>
      </c>
      <c r="Q203" s="66">
        <f>SUM(K203*3600)/(L203*60+M203)</f>
        <v>34.86390532544379</v>
      </c>
      <c r="R203" s="65" t="s">
        <v>10</v>
      </c>
      <c r="S203" s="68"/>
    </row>
    <row r="204" ht="4.5" customHeight="1"/>
    <row r="205" spans="10:11" ht="12.75">
      <c r="J205" s="30" t="s">
        <v>162</v>
      </c>
      <c r="K205" s="31"/>
    </row>
    <row r="206" ht="6" customHeight="1"/>
    <row r="207" spans="10:11" ht="12.75">
      <c r="J207" s="30" t="s">
        <v>163</v>
      </c>
      <c r="K207" s="31"/>
    </row>
    <row r="208" ht="6" customHeight="1"/>
    <row r="209" spans="10:11" ht="12.75">
      <c r="J209" s="30" t="s">
        <v>164</v>
      </c>
      <c r="K209" s="31"/>
    </row>
    <row r="210" ht="6" customHeight="1"/>
    <row r="212" spans="9:11" ht="12.75">
      <c r="I212" s="56">
        <v>0</v>
      </c>
      <c r="J212" s="57" t="s">
        <v>156</v>
      </c>
      <c r="K212" s="56">
        <v>2</v>
      </c>
    </row>
    <row r="213" spans="2:11" ht="12.75">
      <c r="B213" s="58" t="s">
        <v>157</v>
      </c>
      <c r="I213" s="44"/>
      <c r="J213" s="59" t="s">
        <v>336</v>
      </c>
      <c r="K213" s="31"/>
    </row>
  </sheetData>
  <sheetProtection/>
  <mergeCells count="1">
    <mergeCell ref="G171:N171"/>
  </mergeCells>
  <printOptions horizontalCentered="1"/>
  <pageMargins left="0.8661417322834646" right="0.8661417322834646" top="0.984251968503937" bottom="0.984251968503937" header="0.5118110236220472" footer="0.5118110236220472"/>
  <pageSetup firstPageNumber="1" useFirstPageNumber="1" horizontalDpi="300" verticalDpi="300" orientation="landscape" paperSize="9" scale="97" r:id="rId1"/>
  <headerFooter alignWithMargins="0">
    <oddHeader>&amp;C&amp;"Arial,Regular"RPS Members Fastest Times</oddHeader>
    <oddFooter>&amp;L&amp;"Arial,Regular"&amp;8February 2015&amp;C&amp;"Arial,Regular"&amp;8&amp;P&amp;R&amp;"Arial,Regular"&amp;8TransPennine</oddFooter>
  </headerFooter>
  <rowBreaks count="3" manualBreakCount="3">
    <brk id="63" max="18" man="1"/>
    <brk id="132" max="18" man="1"/>
    <brk id="17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Martin Robertson</cp:lastModifiedBy>
  <cp:lastPrinted>2015-02-23T15:21:42Z</cp:lastPrinted>
  <dcterms:created xsi:type="dcterms:W3CDTF">2001-04-10T17:05:24Z</dcterms:created>
  <dcterms:modified xsi:type="dcterms:W3CDTF">2024-04-03T16:10:12Z</dcterms:modified>
  <cp:category/>
  <cp:version/>
  <cp:contentType/>
  <cp:contentStatus/>
</cp:coreProperties>
</file>