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<sst xmlns="http://schemas.openxmlformats.org/spreadsheetml/2006/main" count="108" uniqueCount="93">
  <si>
    <t>Train</t>
  </si>
  <si>
    <t>Date</t>
  </si>
  <si>
    <t>M.</t>
  </si>
  <si>
    <t>Chns</t>
  </si>
  <si>
    <t>Timing Point</t>
  </si>
  <si>
    <t>M.P.H.</t>
  </si>
  <si>
    <t>Ave</t>
  </si>
  <si>
    <t>Dec. Mls</t>
  </si>
  <si>
    <t>Loco</t>
  </si>
  <si>
    <t>Rec/Pos/GPS?</t>
  </si>
  <si>
    <t>Min.</t>
  </si>
  <si>
    <t>Sec.</t>
  </si>
  <si>
    <t>Sch.</t>
  </si>
  <si>
    <t>Vehicles/tare/gross tonnes</t>
  </si>
  <si>
    <t>J. Heaton</t>
  </si>
  <si>
    <t>Yes</t>
  </si>
  <si>
    <t>Ave.</t>
  </si>
  <si>
    <t xml:space="preserve">                    d.</t>
  </si>
  <si>
    <t>10½</t>
  </si>
  <si>
    <t>3½</t>
  </si>
  <si>
    <t>Load formation</t>
  </si>
  <si>
    <t>4Mk2 air con + dead 67028</t>
  </si>
  <si>
    <t xml:space="preserve">11.02 Taunton to Cardiff </t>
  </si>
  <si>
    <t>23/12/2008</t>
  </si>
  <si>
    <t>2/6</t>
  </si>
  <si>
    <t>30/12/2008</t>
  </si>
  <si>
    <t>4Mk2 air con + dead 67017</t>
  </si>
  <si>
    <t>67017</t>
  </si>
  <si>
    <t>67028</t>
  </si>
  <si>
    <t>Bristol T. M. d.</t>
  </si>
  <si>
    <t>Bristol E. Jct</t>
  </si>
  <si>
    <t>Dr. Day's Jct</t>
  </si>
  <si>
    <t>Lawrence Hill</t>
  </si>
  <si>
    <t>Stapleton Road</t>
  </si>
  <si>
    <t>Ashley Hill</t>
  </si>
  <si>
    <t>Horfield</t>
  </si>
  <si>
    <t>Filton A. W. a.</t>
  </si>
  <si>
    <t>Filton Jct</t>
  </si>
  <si>
    <t>Patchway Jct</t>
  </si>
  <si>
    <t>Patchway a.</t>
  </si>
  <si>
    <t xml:space="preserve">                  d.</t>
  </si>
  <si>
    <t>Patchway Dn TEP</t>
  </si>
  <si>
    <t>Patchway Dn TWP</t>
  </si>
  <si>
    <t>Pilning</t>
  </si>
  <si>
    <t>Severn Tunnel E.</t>
  </si>
  <si>
    <t>Severn Tunnel W.</t>
  </si>
  <si>
    <t>Severn T. Jct a.</t>
  </si>
  <si>
    <t xml:space="preserve">                       d.</t>
  </si>
  <si>
    <t>Undy</t>
  </si>
  <si>
    <t>Major</t>
  </si>
  <si>
    <t>Bishton</t>
  </si>
  <si>
    <t>East Usk SB</t>
  </si>
  <si>
    <t>Maindee E. Jct</t>
  </si>
  <si>
    <t>Maindee W. Jct</t>
  </si>
  <si>
    <t>Newport a.</t>
  </si>
  <si>
    <t xml:space="preserve">                d.</t>
  </si>
  <si>
    <t>Ebbw Jct</t>
  </si>
  <si>
    <t>Marshfield</t>
  </si>
  <si>
    <t>Cardiff C. a.</t>
  </si>
  <si>
    <t>1½</t>
  </si>
  <si>
    <t>9½</t>
  </si>
  <si>
    <t>13½</t>
  </si>
  <si>
    <t>[1]</t>
  </si>
  <si>
    <t>3½ [2]</t>
  </si>
  <si>
    <t>9½(3)</t>
  </si>
  <si>
    <t>48/51/sigs9</t>
  </si>
  <si>
    <t>54/61</t>
  </si>
  <si>
    <t>40/43</t>
  </si>
  <si>
    <t>77/90</t>
  </si>
  <si>
    <t>53/sigs</t>
  </si>
  <si>
    <t>28/sigs RL</t>
  </si>
  <si>
    <t>8/14</t>
  </si>
  <si>
    <t>-/31</t>
  </si>
  <si>
    <t>28/61</t>
  </si>
  <si>
    <t>60/sig stops</t>
  </si>
  <si>
    <t>86½/72</t>
  </si>
  <si>
    <t>61/62/53</t>
  </si>
  <si>
    <t>55/63</t>
  </si>
  <si>
    <t>42/43</t>
  </si>
  <si>
    <t>75/85</t>
  </si>
  <si>
    <t>75/sigs</t>
  </si>
  <si>
    <t>33/sigs 13/33</t>
  </si>
  <si>
    <t>74/75</t>
  </si>
  <si>
    <t>30/RL</t>
  </si>
  <si>
    <t>-/sigs stop</t>
  </si>
  <si>
    <t>28 sigs</t>
  </si>
  <si>
    <t>5/225/230-228</t>
  </si>
  <si>
    <t>1½L pfm 7</t>
  </si>
  <si>
    <t>7½L pfm 7</t>
  </si>
  <si>
    <t>pfm 1</t>
  </si>
  <si>
    <t>pfm 4</t>
  </si>
  <si>
    <t xml:space="preserve"> Bristol Temple Meads to Cardiff</t>
  </si>
  <si>
    <t xml:space="preserve">Alter the miles and chains and thedecimal  distance will alter. Insert min and sec and average mph will appear. 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</si>
</sst>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3" borderId="0" applyNumberFormat="0" applyBorder="0" applyAlignment="0" applyProtection="0"/>
    <xf numFmtId="0" fontId="14" fillId="14" borderId="0" applyNumberFormat="0" applyBorder="0" applyAlignment="0" applyProtection="0"/>
    <xf numFmtId="0" fontId="18" fillId="15" borderId="1" applyNumberFormat="0" applyAlignment="0" applyProtection="0"/>
    <xf numFmtId="0" fontId="20" fillId="16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7" borderId="0" applyNumberFormat="0" applyBorder="0" applyAlignment="0" applyProtection="0"/>
    <xf numFmtId="0" fontId="0" fillId="4" borderId="7" applyNumberFormat="0" applyFont="0" applyAlignment="0" applyProtection="0"/>
    <xf numFmtId="0" fontId="17" fillId="15" borderId="8" applyNumberFormat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11" xfId="0" applyNumberFormat="1" applyFont="1" applyFill="1" applyBorder="1" applyAlignment="1" applyProtection="1">
      <alignment horizontal="left"/>
      <protection locked="0"/>
    </xf>
    <xf numFmtId="0" fontId="4" fillId="0" borderId="12" xfId="0" applyNumberFormat="1" applyFont="1" applyFill="1" applyBorder="1" applyAlignment="1" applyProtection="1">
      <alignment horizontal="left"/>
      <protection locked="0"/>
    </xf>
    <xf numFmtId="0" fontId="4" fillId="0" borderId="13" xfId="0" applyNumberFormat="1" applyFont="1" applyFill="1" applyBorder="1" applyAlignment="1" applyProtection="1">
      <alignment horizontal="left"/>
      <protection locked="0"/>
    </xf>
    <xf numFmtId="168" fontId="4" fillId="0" borderId="13" xfId="0" applyNumberFormat="1" applyFont="1" applyFill="1" applyBorder="1" applyAlignment="1" applyProtection="1">
      <alignment horizontal="left"/>
      <protection locked="0"/>
    </xf>
    <xf numFmtId="168" fontId="4" fillId="0" borderId="14" xfId="0" applyNumberFormat="1" applyFont="1" applyFill="1" applyBorder="1" applyAlignment="1" applyProtection="1">
      <alignment horizontal="left"/>
      <protection locked="0"/>
    </xf>
    <xf numFmtId="0" fontId="4" fillId="0" borderId="10" xfId="0" applyNumberFormat="1" applyFont="1" applyFill="1" applyBorder="1" applyAlignment="1" applyProtection="1" quotePrefix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15" xfId="0" applyNumberFormat="1" applyFont="1" applyFill="1" applyBorder="1" applyAlignment="1" applyProtection="1">
      <alignment/>
      <protection locked="0"/>
    </xf>
    <xf numFmtId="0" fontId="4" fillId="0" borderId="16" xfId="0" applyNumberFormat="1" applyFont="1" applyFill="1" applyBorder="1" applyAlignment="1" applyProtection="1">
      <alignment horizontal="left"/>
      <protection locked="0"/>
    </xf>
    <xf numFmtId="0" fontId="4" fillId="0" borderId="17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 quotePrefix="1">
      <alignment horizontal="left"/>
      <protection locked="0"/>
    </xf>
    <xf numFmtId="168" fontId="4" fillId="0" borderId="0" xfId="0" applyNumberFormat="1" applyFont="1" applyFill="1" applyBorder="1" applyAlignment="1" applyProtection="1">
      <alignment/>
      <protection locked="0"/>
    </xf>
    <xf numFmtId="168" fontId="4" fillId="0" borderId="12" xfId="0" applyNumberFormat="1" applyFont="1" applyFill="1" applyBorder="1" applyAlignment="1" applyProtection="1">
      <alignment/>
      <protection locked="0"/>
    </xf>
    <xf numFmtId="168" fontId="4" fillId="0" borderId="13" xfId="0" applyNumberFormat="1" applyFont="1" applyFill="1" applyBorder="1" applyAlignment="1" applyProtection="1">
      <alignment/>
      <protection locked="0"/>
    </xf>
    <xf numFmtId="168" fontId="4" fillId="0" borderId="17" xfId="0" applyNumberFormat="1" applyFont="1" applyFill="1" applyBorder="1" applyAlignment="1" applyProtection="1">
      <alignment/>
      <protection locked="0"/>
    </xf>
    <xf numFmtId="1" fontId="4" fillId="0" borderId="0" xfId="0" applyNumberFormat="1" applyFont="1" applyFill="1" applyBorder="1" applyAlignment="1" applyProtection="1">
      <alignment/>
      <protection locked="0"/>
    </xf>
    <xf numFmtId="1" fontId="4" fillId="0" borderId="18" xfId="0" applyNumberFormat="1" applyFont="1" applyFill="1" applyBorder="1" applyAlignment="1" applyProtection="1">
      <alignment/>
      <protection locked="0"/>
    </xf>
    <xf numFmtId="1" fontId="4" fillId="0" borderId="0" xfId="0" applyNumberFormat="1" applyFont="1" applyFill="1" applyBorder="1" applyAlignment="1" applyProtection="1" quotePrefix="1">
      <alignment/>
      <protection locked="0"/>
    </xf>
    <xf numFmtId="1" fontId="4" fillId="0" borderId="16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19" xfId="0" applyNumberFormat="1" applyFont="1" applyFill="1" applyBorder="1" applyAlignment="1" applyProtection="1">
      <alignment horizontal="right"/>
      <protection locked="0"/>
    </xf>
    <xf numFmtId="0" fontId="4" fillId="0" borderId="20" xfId="0" applyNumberFormat="1" applyFont="1" applyFill="1" applyBorder="1" applyAlignment="1" applyProtection="1">
      <alignment horizontal="right"/>
      <protection locked="0"/>
    </xf>
    <xf numFmtId="0" fontId="4" fillId="0" borderId="21" xfId="0" applyNumberFormat="1" applyFont="1" applyFill="1" applyBorder="1" applyAlignment="1" applyProtection="1">
      <alignment horizontal="right"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1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18" xfId="0" applyNumberFormat="1" applyFont="1" applyFill="1" applyBorder="1" applyAlignment="1" applyProtection="1">
      <alignment horizontal="left"/>
      <protection locked="0"/>
    </xf>
    <xf numFmtId="0" fontId="7" fillId="0" borderId="10" xfId="0" applyNumberFormat="1" applyFont="1" applyFill="1" applyBorder="1" applyAlignment="1" applyProtection="1">
      <alignment/>
      <protection locked="0"/>
    </xf>
    <xf numFmtId="1" fontId="7" fillId="0" borderId="0" xfId="0" applyNumberFormat="1" applyFont="1" applyFill="1" applyBorder="1" applyAlignment="1" applyProtection="1">
      <alignment/>
      <protection locked="0"/>
    </xf>
    <xf numFmtId="16" fontId="4" fillId="0" borderId="0" xfId="0" applyNumberFormat="1" applyFont="1" applyFill="1" applyBorder="1" applyAlignment="1" applyProtection="1" quotePrefix="1">
      <alignment horizontal="left"/>
      <protection locked="0"/>
    </xf>
    <xf numFmtId="0" fontId="7" fillId="0" borderId="20" xfId="0" applyNumberFormat="1" applyFont="1" applyFill="1" applyBorder="1" applyAlignment="1" applyProtection="1">
      <alignment horizontal="right"/>
      <protection locked="0"/>
    </xf>
    <xf numFmtId="0" fontId="5" fillId="0" borderId="20" xfId="0" applyNumberFormat="1" applyFont="1" applyFill="1" applyBorder="1" applyAlignment="1" applyProtection="1">
      <alignment horizontal="right"/>
      <protection locked="0"/>
    </xf>
    <xf numFmtId="0" fontId="5" fillId="0" borderId="10" xfId="0" applyNumberFormat="1" applyFont="1" applyFill="1" applyBorder="1" applyAlignment="1" applyProtection="1">
      <alignment/>
      <protection locked="0"/>
    </xf>
    <xf numFmtId="1" fontId="5" fillId="0" borderId="0" xfId="0" applyNumberFormat="1" applyFont="1" applyFill="1" applyBorder="1" applyAlignment="1" applyProtection="1">
      <alignment/>
      <protection locked="0"/>
    </xf>
    <xf numFmtId="0" fontId="7" fillId="0" borderId="22" xfId="0" applyNumberFormat="1" applyFont="1" applyFill="1" applyBorder="1" applyAlignment="1" applyProtection="1">
      <alignment horizontal="right"/>
      <protection locked="0"/>
    </xf>
    <xf numFmtId="0" fontId="7" fillId="0" borderId="23" xfId="0" applyNumberFormat="1" applyFont="1" applyFill="1" applyBorder="1" applyAlignment="1" applyProtection="1">
      <alignment/>
      <protection locked="0"/>
    </xf>
    <xf numFmtId="1" fontId="7" fillId="0" borderId="11" xfId="0" applyNumberFormat="1" applyFont="1" applyFill="1" applyBorder="1" applyAlignment="1" applyProtection="1">
      <alignment/>
      <protection locked="0"/>
    </xf>
    <xf numFmtId="0" fontId="4" fillId="0" borderId="18" xfId="0" applyNumberFormat="1" applyFont="1" applyFill="1" applyBorder="1" applyAlignment="1" applyProtection="1">
      <alignment horizontal="left"/>
      <protection locked="0"/>
    </xf>
    <xf numFmtId="0" fontId="5" fillId="0" borderId="10" xfId="0" applyNumberFormat="1" applyFont="1" applyFill="1" applyBorder="1" applyAlignment="1" applyProtection="1">
      <alignment/>
      <protection locked="0"/>
    </xf>
    <xf numFmtId="1" fontId="5" fillId="0" borderId="0" xfId="0" applyNumberFormat="1" applyFont="1" applyFill="1" applyBorder="1" applyAlignment="1" applyProtection="1">
      <alignment/>
      <protection locked="0"/>
    </xf>
    <xf numFmtId="14" fontId="4" fillId="0" borderId="10" xfId="0" applyNumberFormat="1" applyFont="1" applyFill="1" applyBorder="1" applyAlignment="1" applyProtection="1" quotePrefix="1">
      <alignment/>
      <protection locked="0"/>
    </xf>
    <xf numFmtId="0" fontId="4" fillId="0" borderId="10" xfId="0" applyNumberFormat="1" applyFont="1" applyFill="1" applyBorder="1" applyAlignment="1" applyProtection="1" quotePrefix="1">
      <alignment/>
      <protection locked="0"/>
    </xf>
    <xf numFmtId="1" fontId="4" fillId="0" borderId="0" xfId="0" applyNumberFormat="1" applyFont="1" applyFill="1" applyBorder="1" applyAlignment="1" applyProtection="1" quotePrefix="1">
      <alignment/>
      <protection locked="0"/>
    </xf>
    <xf numFmtId="0" fontId="4" fillId="0" borderId="24" xfId="0" applyNumberFormat="1" applyFont="1" applyFill="1" applyBorder="1" applyAlignment="1" applyProtection="1" quotePrefix="1">
      <alignment/>
      <protection locked="0"/>
    </xf>
    <xf numFmtId="17" fontId="4" fillId="0" borderId="0" xfId="0" applyNumberFormat="1" applyFont="1" applyFill="1" applyBorder="1" applyAlignment="1" applyProtection="1" quotePrefix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PageLayoutView="0" workbookViewId="0" topLeftCell="A1">
      <selection activeCell="A4" sqref="A4"/>
    </sheetView>
  </sheetViews>
  <sheetFormatPr defaultColWidth="10.00390625" defaultRowHeight="12.75"/>
  <cols>
    <col min="1" max="1" width="3.7109375" style="1" customWidth="1"/>
    <col min="2" max="2" width="4.8515625" style="1" customWidth="1"/>
    <col min="3" max="3" width="7.421875" style="10" customWidth="1"/>
    <col min="4" max="4" width="15.57421875" style="1" customWidth="1"/>
    <col min="5" max="5" width="5.421875" style="24" customWidth="1"/>
    <col min="6" max="6" width="5.00390625" style="1" customWidth="1"/>
    <col min="7" max="7" width="4.57421875" style="20" customWidth="1"/>
    <col min="8" max="8" width="10.00390625" style="3" customWidth="1"/>
    <col min="9" max="9" width="5.140625" style="16" customWidth="1"/>
    <col min="10" max="10" width="4.7109375" style="1" customWidth="1"/>
    <col min="11" max="11" width="4.8515625" style="1" customWidth="1"/>
    <col min="12" max="12" width="11.00390625" style="1" customWidth="1"/>
    <col min="13" max="13" width="5.140625" style="1" customWidth="1"/>
    <col min="14" max="15" width="5.00390625" style="1" customWidth="1"/>
    <col min="16" max="16" width="8.57421875" style="1" customWidth="1"/>
    <col min="17" max="17" width="8.8515625" style="1" customWidth="1"/>
    <col min="18" max="16384" width="10.00390625" style="1" customWidth="1"/>
  </cols>
  <sheetData>
    <row r="1" spans="1:14" ht="13.5" thickBot="1">
      <c r="A1" s="1" t="s">
        <v>91</v>
      </c>
      <c r="N1" s="3"/>
    </row>
    <row r="2" spans="3:17" ht="12.75">
      <c r="C2" s="1" t="s">
        <v>8</v>
      </c>
      <c r="E2" s="25"/>
      <c r="F2" s="48" t="s">
        <v>27</v>
      </c>
      <c r="G2" s="21"/>
      <c r="H2" s="31"/>
      <c r="I2" s="17"/>
      <c r="J2" s="48" t="s">
        <v>28</v>
      </c>
      <c r="K2" s="21"/>
      <c r="L2" s="31"/>
      <c r="M2" s="42"/>
      <c r="N2" s="48"/>
      <c r="O2" s="21"/>
      <c r="P2" s="31"/>
      <c r="Q2" s="5"/>
    </row>
    <row r="3" spans="3:17" ht="12.75">
      <c r="C3" s="1" t="s">
        <v>20</v>
      </c>
      <c r="E3" s="26"/>
      <c r="F3" s="3" t="s">
        <v>21</v>
      </c>
      <c r="H3" s="30"/>
      <c r="I3" s="18"/>
      <c r="J3" s="3" t="s">
        <v>26</v>
      </c>
      <c r="K3" s="20"/>
      <c r="L3" s="30"/>
      <c r="M3" s="18"/>
      <c r="N3" s="3"/>
      <c r="O3" s="20"/>
      <c r="P3" s="30"/>
      <c r="Q3" s="18"/>
    </row>
    <row r="4" spans="3:17" ht="12.75">
      <c r="C4" s="1" t="s">
        <v>13</v>
      </c>
      <c r="E4" s="26"/>
      <c r="F4" s="9" t="s">
        <v>86</v>
      </c>
      <c r="H4" s="1"/>
      <c r="I4" s="18"/>
      <c r="J4" s="9" t="s">
        <v>86</v>
      </c>
      <c r="K4" s="20"/>
      <c r="M4" s="18"/>
      <c r="N4" s="9"/>
      <c r="O4" s="20"/>
      <c r="Q4" s="18"/>
    </row>
    <row r="5" spans="3:17" ht="12.75">
      <c r="C5" s="1" t="s">
        <v>0</v>
      </c>
      <c r="E5" s="26"/>
      <c r="F5" s="2" t="s">
        <v>22</v>
      </c>
      <c r="I5" s="18"/>
      <c r="J5" s="2" t="s">
        <v>22</v>
      </c>
      <c r="K5" s="20"/>
      <c r="L5" s="3"/>
      <c r="M5" s="18"/>
      <c r="N5" s="2"/>
      <c r="O5" s="20"/>
      <c r="P5" s="3"/>
      <c r="Q5" s="18"/>
    </row>
    <row r="6" spans="3:17" ht="12.75">
      <c r="C6" s="1" t="s">
        <v>1</v>
      </c>
      <c r="E6" s="26"/>
      <c r="F6" s="45" t="s">
        <v>23</v>
      </c>
      <c r="H6" s="30"/>
      <c r="I6" s="18"/>
      <c r="J6" s="45" t="s">
        <v>25</v>
      </c>
      <c r="K6" s="20"/>
      <c r="L6" s="30"/>
      <c r="M6" s="18"/>
      <c r="N6" s="45"/>
      <c r="O6" s="20"/>
      <c r="P6" s="30"/>
      <c r="Q6" s="18"/>
    </row>
    <row r="7" spans="3:17" ht="13.5" thickBot="1">
      <c r="C7" s="1" t="s">
        <v>9</v>
      </c>
      <c r="E7" s="26"/>
      <c r="F7" s="2" t="s">
        <v>14</v>
      </c>
      <c r="G7" s="22"/>
      <c r="H7" s="34" t="s">
        <v>24</v>
      </c>
      <c r="I7" s="18" t="s">
        <v>15</v>
      </c>
      <c r="J7" s="2" t="s">
        <v>14</v>
      </c>
      <c r="K7" s="22"/>
      <c r="L7" s="34" t="s">
        <v>24</v>
      </c>
      <c r="M7" s="18" t="s">
        <v>15</v>
      </c>
      <c r="N7" s="2"/>
      <c r="O7" s="22"/>
      <c r="P7" s="34"/>
      <c r="Q7" s="18"/>
    </row>
    <row r="8" spans="1:17" ht="13.5" thickBot="1">
      <c r="A8" s="1" t="s">
        <v>2</v>
      </c>
      <c r="B8" s="1" t="s">
        <v>3</v>
      </c>
      <c r="C8" s="10" t="s">
        <v>7</v>
      </c>
      <c r="D8" s="1" t="s">
        <v>4</v>
      </c>
      <c r="E8" s="27" t="s">
        <v>12</v>
      </c>
      <c r="F8" s="12" t="s">
        <v>10</v>
      </c>
      <c r="G8" s="23" t="s">
        <v>11</v>
      </c>
      <c r="H8" s="13" t="s">
        <v>5</v>
      </c>
      <c r="I8" s="19" t="s">
        <v>16</v>
      </c>
      <c r="J8" s="12" t="s">
        <v>10</v>
      </c>
      <c r="K8" s="23" t="s">
        <v>11</v>
      </c>
      <c r="L8" s="13" t="s">
        <v>5</v>
      </c>
      <c r="M8" s="14" t="s">
        <v>6</v>
      </c>
      <c r="N8" s="12" t="s">
        <v>10</v>
      </c>
      <c r="O8" s="23" t="s">
        <v>11</v>
      </c>
      <c r="P8" s="13" t="s">
        <v>5</v>
      </c>
      <c r="Q8" s="14" t="s">
        <v>6</v>
      </c>
    </row>
    <row r="9" spans="1:17" ht="12.75">
      <c r="A9" s="1">
        <v>0</v>
      </c>
      <c r="B9" s="1">
        <v>3</v>
      </c>
      <c r="C9" s="10">
        <v>0</v>
      </c>
      <c r="D9" s="1" t="s">
        <v>29</v>
      </c>
      <c r="E9" s="26">
        <v>0</v>
      </c>
      <c r="F9" s="28">
        <v>0</v>
      </c>
      <c r="G9" s="29">
        <v>0</v>
      </c>
      <c r="H9" s="3" t="s">
        <v>87</v>
      </c>
      <c r="I9" s="7"/>
      <c r="J9" s="28">
        <v>0</v>
      </c>
      <c r="K9" s="29">
        <v>0</v>
      </c>
      <c r="L9" s="3" t="s">
        <v>88</v>
      </c>
      <c r="M9" s="6"/>
      <c r="N9" s="28"/>
      <c r="O9" s="29"/>
      <c r="P9" s="3"/>
      <c r="Q9" s="6"/>
    </row>
    <row r="10" spans="1:17" ht="12.75">
      <c r="A10" s="1">
        <v>0</v>
      </c>
      <c r="B10" s="1">
        <v>31</v>
      </c>
      <c r="C10" s="10">
        <f>+C9+(ABS((A10+B10/80)-(A9+(B9/80))))</f>
        <v>0.35000000000000003</v>
      </c>
      <c r="D10" s="1" t="s">
        <v>30</v>
      </c>
      <c r="E10" s="26">
        <v>1</v>
      </c>
      <c r="F10" s="28">
        <v>1</v>
      </c>
      <c r="G10" s="29">
        <v>11</v>
      </c>
      <c r="H10" s="3">
        <v>24</v>
      </c>
      <c r="I10" s="7">
        <f aca="true" t="shared" si="0" ref="I10:I16">(($C10-$C9)*3600)/(((F10*60)+G10)-(F9*60+G9))</f>
        <v>17.74647887323944</v>
      </c>
      <c r="J10" s="28">
        <v>1</v>
      </c>
      <c r="K10" s="29">
        <v>7</v>
      </c>
      <c r="L10" s="3">
        <v>26</v>
      </c>
      <c r="M10" s="7">
        <f aca="true" t="shared" si="1" ref="M10:M16">(($C10-$C9)*3600)/(((J10*60)+K10)-(J9*60+K9))</f>
        <v>18.805970149253735</v>
      </c>
      <c r="N10" s="28"/>
      <c r="O10" s="29"/>
      <c r="P10" s="3"/>
      <c r="Q10" s="7" t="e">
        <f aca="true" t="shared" si="2" ref="Q10:Q16">(($C10-$C9)*3600)/(((N10*60)+O10)-(N9*60+O9))</f>
        <v>#DIV/0!</v>
      </c>
    </row>
    <row r="11" spans="1:17" ht="12.75">
      <c r="A11" s="1">
        <v>0</v>
      </c>
      <c r="B11" s="1">
        <v>53</v>
      </c>
      <c r="C11" s="10">
        <f aca="true" t="shared" si="3" ref="C11:C39">+C10+(ABS((A11+B11/80)-(A10+(B10/80))))</f>
        <v>0.625</v>
      </c>
      <c r="D11" s="1" t="s">
        <v>31</v>
      </c>
      <c r="E11" s="26" t="s">
        <v>59</v>
      </c>
      <c r="F11" s="28">
        <v>1</v>
      </c>
      <c r="G11" s="29">
        <v>50</v>
      </c>
      <c r="H11" s="3">
        <v>35</v>
      </c>
      <c r="I11" s="7">
        <f t="shared" si="0"/>
        <v>25.384615384615383</v>
      </c>
      <c r="J11" s="28">
        <v>1</v>
      </c>
      <c r="K11" s="29">
        <v>43</v>
      </c>
      <c r="L11" s="3">
        <v>29</v>
      </c>
      <c r="M11" s="7">
        <f t="shared" si="1"/>
        <v>27.499999999999996</v>
      </c>
      <c r="N11" s="28"/>
      <c r="O11" s="29"/>
      <c r="P11" s="3"/>
      <c r="Q11" s="7" t="e">
        <f t="shared" si="2"/>
        <v>#DIV/0!</v>
      </c>
    </row>
    <row r="12" spans="1:17" ht="12.75">
      <c r="A12" s="1">
        <v>1</v>
      </c>
      <c r="B12" s="1">
        <v>0</v>
      </c>
      <c r="C12" s="10">
        <f t="shared" si="3"/>
        <v>0.9625</v>
      </c>
      <c r="D12" s="1" t="s">
        <v>32</v>
      </c>
      <c r="E12" s="26">
        <v>-3</v>
      </c>
      <c r="F12" s="28">
        <v>2</v>
      </c>
      <c r="G12" s="29">
        <v>20</v>
      </c>
      <c r="H12" s="3" t="s">
        <v>65</v>
      </c>
      <c r="I12" s="7">
        <f t="shared" si="0"/>
        <v>40.5</v>
      </c>
      <c r="J12" s="28">
        <v>2</v>
      </c>
      <c r="K12" s="29">
        <v>22</v>
      </c>
      <c r="L12" s="3">
        <v>47</v>
      </c>
      <c r="M12" s="7">
        <f t="shared" si="1"/>
        <v>31.153846153846153</v>
      </c>
      <c r="N12" s="28"/>
      <c r="O12" s="29"/>
      <c r="P12" s="3"/>
      <c r="Q12" s="7" t="e">
        <f t="shared" si="2"/>
        <v>#DIV/0!</v>
      </c>
    </row>
    <row r="13" spans="1:17" ht="12.75">
      <c r="A13" s="1">
        <v>1</v>
      </c>
      <c r="B13" s="1">
        <v>54</v>
      </c>
      <c r="C13" s="10">
        <f t="shared" si="3"/>
        <v>1.6375000000000002</v>
      </c>
      <c r="D13" s="1" t="s">
        <v>33</v>
      </c>
      <c r="E13" s="26"/>
      <c r="F13" s="28">
        <v>3</v>
      </c>
      <c r="G13" s="29">
        <v>55</v>
      </c>
      <c r="H13" s="3">
        <v>26</v>
      </c>
      <c r="I13" s="7">
        <f t="shared" si="0"/>
        <v>25.57894736842106</v>
      </c>
      <c r="J13" s="28">
        <v>3</v>
      </c>
      <c r="K13" s="29">
        <v>7</v>
      </c>
      <c r="L13" s="3" t="s">
        <v>76</v>
      </c>
      <c r="M13" s="7">
        <f t="shared" si="1"/>
        <v>54.00000000000001</v>
      </c>
      <c r="N13" s="28"/>
      <c r="O13" s="29"/>
      <c r="P13" s="3"/>
      <c r="Q13" s="7" t="e">
        <f t="shared" si="2"/>
        <v>#DIV/0!</v>
      </c>
    </row>
    <row r="14" spans="1:17" ht="12.75">
      <c r="A14" s="1">
        <v>2</v>
      </c>
      <c r="B14" s="1">
        <v>47</v>
      </c>
      <c r="C14" s="10">
        <f t="shared" si="3"/>
        <v>2.55</v>
      </c>
      <c r="D14" s="1" t="s">
        <v>34</v>
      </c>
      <c r="E14" s="26"/>
      <c r="F14" s="28">
        <v>5</v>
      </c>
      <c r="G14" s="29">
        <v>7</v>
      </c>
      <c r="H14" s="3" t="s">
        <v>66</v>
      </c>
      <c r="I14" s="7">
        <f t="shared" si="0"/>
        <v>45.62499999999998</v>
      </c>
      <c r="J14" s="28">
        <v>4</v>
      </c>
      <c r="K14" s="29">
        <v>4</v>
      </c>
      <c r="L14" s="3" t="s">
        <v>77</v>
      </c>
      <c r="M14" s="7">
        <f t="shared" si="1"/>
        <v>57.631578947368396</v>
      </c>
      <c r="N14" s="28"/>
      <c r="O14" s="29"/>
      <c r="P14" s="3"/>
      <c r="Q14" s="7" t="e">
        <f t="shared" si="2"/>
        <v>#DIV/0!</v>
      </c>
    </row>
    <row r="15" spans="1:17" ht="12.75">
      <c r="A15" s="1">
        <v>3</v>
      </c>
      <c r="B15" s="1">
        <v>60</v>
      </c>
      <c r="C15" s="10">
        <f t="shared" si="3"/>
        <v>3.7125</v>
      </c>
      <c r="D15" s="1" t="s">
        <v>35</v>
      </c>
      <c r="E15" s="26"/>
      <c r="F15" s="28">
        <v>6</v>
      </c>
      <c r="G15" s="29">
        <v>21</v>
      </c>
      <c r="H15" s="3">
        <v>56</v>
      </c>
      <c r="I15" s="7">
        <f t="shared" si="0"/>
        <v>56.554054054054056</v>
      </c>
      <c r="J15" s="28">
        <v>5</v>
      </c>
      <c r="K15" s="29">
        <v>15</v>
      </c>
      <c r="L15" s="3">
        <v>60</v>
      </c>
      <c r="M15" s="7">
        <f t="shared" si="1"/>
        <v>58.943661971830984</v>
      </c>
      <c r="N15" s="28"/>
      <c r="O15" s="29"/>
      <c r="P15" s="3"/>
      <c r="Q15" s="7" t="e">
        <f t="shared" si="2"/>
        <v>#DIV/0!</v>
      </c>
    </row>
    <row r="16" spans="1:17" ht="12.75">
      <c r="A16" s="1">
        <v>4</v>
      </c>
      <c r="B16" s="1">
        <v>30</v>
      </c>
      <c r="C16" s="10">
        <f t="shared" si="3"/>
        <v>4.3375</v>
      </c>
      <c r="D16" s="1" t="s">
        <v>36</v>
      </c>
      <c r="E16" s="35" t="s">
        <v>60</v>
      </c>
      <c r="F16" s="32">
        <v>7</v>
      </c>
      <c r="G16" s="33">
        <v>31</v>
      </c>
      <c r="I16" s="7">
        <f t="shared" si="0"/>
        <v>32.14285714285717</v>
      </c>
      <c r="J16" s="32">
        <v>6</v>
      </c>
      <c r="K16" s="33">
        <v>29</v>
      </c>
      <c r="L16" s="3"/>
      <c r="M16" s="7">
        <f t="shared" si="1"/>
        <v>30.40540540540543</v>
      </c>
      <c r="N16" s="32"/>
      <c r="O16" s="33"/>
      <c r="P16" s="3"/>
      <c r="Q16" s="7" t="e">
        <f t="shared" si="2"/>
        <v>#DIV/0!</v>
      </c>
    </row>
    <row r="17" spans="1:17" ht="12.75">
      <c r="A17" s="1">
        <v>4</v>
      </c>
      <c r="B17" s="1">
        <v>30</v>
      </c>
      <c r="C17" s="10">
        <v>0</v>
      </c>
      <c r="D17" s="1" t="s">
        <v>17</v>
      </c>
      <c r="E17" s="36">
        <v>11</v>
      </c>
      <c r="F17" s="43">
        <v>8</v>
      </c>
      <c r="G17" s="44">
        <v>59</v>
      </c>
      <c r="I17" s="7"/>
      <c r="J17" s="37">
        <v>8</v>
      </c>
      <c r="K17" s="38">
        <v>46</v>
      </c>
      <c r="L17" s="3"/>
      <c r="M17" s="7"/>
      <c r="N17" s="37"/>
      <c r="O17" s="38"/>
      <c r="P17" s="3"/>
      <c r="Q17" s="7"/>
    </row>
    <row r="18" spans="1:17" ht="12.75">
      <c r="A18" s="1">
        <v>4</v>
      </c>
      <c r="B18" s="1">
        <v>60</v>
      </c>
      <c r="C18" s="10">
        <f t="shared" si="3"/>
        <v>0.375</v>
      </c>
      <c r="D18" s="1" t="s">
        <v>37</v>
      </c>
      <c r="E18" s="26"/>
      <c r="F18" s="1">
        <v>1</v>
      </c>
      <c r="G18" s="20">
        <v>3</v>
      </c>
      <c r="H18" s="3" t="s">
        <v>67</v>
      </c>
      <c r="I18" s="7">
        <f>(($C18-$C17)*3600)/(((F18*60)+G18))</f>
        <v>21.428571428571427</v>
      </c>
      <c r="J18" s="28">
        <v>1</v>
      </c>
      <c r="K18" s="29">
        <v>1</v>
      </c>
      <c r="L18" s="3" t="s">
        <v>78</v>
      </c>
      <c r="M18" s="7">
        <f>(($C18-$C17)*3600)/(((J18*60)+K18))</f>
        <v>22.131147540983605</v>
      </c>
      <c r="N18" s="28"/>
      <c r="O18" s="29"/>
      <c r="P18" s="15"/>
      <c r="Q18" s="7" t="e">
        <f>(($C18-$C17)*3600)/(((N18*60)+O18))</f>
        <v>#DIV/0!</v>
      </c>
    </row>
    <row r="19" spans="1:17" ht="12.75">
      <c r="A19" s="1">
        <v>5</v>
      </c>
      <c r="B19" s="1">
        <v>64</v>
      </c>
      <c r="C19" s="10">
        <f t="shared" si="3"/>
        <v>1.4249999999999998</v>
      </c>
      <c r="D19" s="1" t="s">
        <v>38</v>
      </c>
      <c r="E19" s="26"/>
      <c r="F19" s="28">
        <v>2</v>
      </c>
      <c r="G19" s="29">
        <v>41</v>
      </c>
      <c r="H19" s="3">
        <v>35</v>
      </c>
      <c r="I19" s="7">
        <f>(($C19-$C18)*3600)/(((F19*60)+G19)-(F18*60+G18))</f>
        <v>38.57142857142857</v>
      </c>
      <c r="J19" s="28">
        <v>2</v>
      </c>
      <c r="K19" s="29">
        <v>30</v>
      </c>
      <c r="L19" s="3">
        <v>40</v>
      </c>
      <c r="M19" s="7">
        <f>(($C19-$C18)*3600)/(((J19*60)+K19)-(J18*60+K18))</f>
        <v>42.471910112359545</v>
      </c>
      <c r="N19" s="46"/>
      <c r="O19" s="47"/>
      <c r="P19" s="3"/>
      <c r="Q19" s="7" t="e">
        <f>(($C19-$C18)*3600)/(((N19*60)+O19)-(N18*60+O18))</f>
        <v>#DIV/0!</v>
      </c>
    </row>
    <row r="20" spans="1:17" ht="12.75">
      <c r="A20" s="1">
        <v>5</v>
      </c>
      <c r="B20" s="1">
        <v>77</v>
      </c>
      <c r="C20" s="10">
        <f t="shared" si="3"/>
        <v>1.5875000000000004</v>
      </c>
      <c r="D20" s="1" t="s">
        <v>39</v>
      </c>
      <c r="E20" s="35" t="s">
        <v>19</v>
      </c>
      <c r="F20" s="32">
        <v>3</v>
      </c>
      <c r="G20" s="33">
        <v>30</v>
      </c>
      <c r="I20" s="7">
        <f>(($C20-$C19)*3600)/(((F20*60)+G20)-(F19*60+G19))</f>
        <v>11.93877551020412</v>
      </c>
      <c r="J20" s="32">
        <v>3</v>
      </c>
      <c r="K20" s="33">
        <v>4</v>
      </c>
      <c r="L20" s="3"/>
      <c r="M20" s="7">
        <f>(($C20-$C19)*3600)/(((J20*60)+K20)-(J19*60+K19))</f>
        <v>17.205882352941234</v>
      </c>
      <c r="N20" s="32"/>
      <c r="O20" s="33"/>
      <c r="P20" s="3"/>
      <c r="Q20" s="7" t="e">
        <f>(($C20-$C19)*3600)/(((N20*60)+O20)-(N19*60+O19))</f>
        <v>#DIV/0!</v>
      </c>
    </row>
    <row r="21" spans="1:17" ht="12.75">
      <c r="A21" s="1">
        <v>5</v>
      </c>
      <c r="B21" s="1">
        <v>77</v>
      </c>
      <c r="C21" s="10">
        <v>0</v>
      </c>
      <c r="D21" s="1" t="s">
        <v>40</v>
      </c>
      <c r="E21" s="36">
        <v>5</v>
      </c>
      <c r="F21" s="43">
        <v>4</v>
      </c>
      <c r="G21" s="44">
        <v>37</v>
      </c>
      <c r="I21" s="7"/>
      <c r="J21" s="37">
        <v>4</v>
      </c>
      <c r="K21" s="38">
        <v>24</v>
      </c>
      <c r="L21" s="3"/>
      <c r="M21" s="7"/>
      <c r="N21" s="37"/>
      <c r="O21" s="38"/>
      <c r="P21" s="3"/>
      <c r="Q21" s="7"/>
    </row>
    <row r="22" spans="1:17" ht="12.75">
      <c r="A22" s="1">
        <v>6</v>
      </c>
      <c r="B22" s="1">
        <v>68</v>
      </c>
      <c r="C22" s="10">
        <f t="shared" si="3"/>
        <v>0.8874999999999993</v>
      </c>
      <c r="D22" s="1" t="s">
        <v>41</v>
      </c>
      <c r="E22" s="36"/>
      <c r="F22" s="2">
        <v>1</v>
      </c>
      <c r="G22" s="20">
        <v>42</v>
      </c>
      <c r="H22" s="3">
        <v>60</v>
      </c>
      <c r="I22" s="7">
        <f>(($C22-$C21)*3600)/(((F22*60)+G22))</f>
        <v>31.323529411764678</v>
      </c>
      <c r="J22" s="46">
        <v>1</v>
      </c>
      <c r="K22" s="47">
        <v>51</v>
      </c>
      <c r="L22" s="3">
        <v>59</v>
      </c>
      <c r="M22" s="7">
        <f>(($C22-$C21)*3600)/(((J22*60)+K22))</f>
        <v>28.783783783783758</v>
      </c>
      <c r="N22" s="46"/>
      <c r="O22" s="47"/>
      <c r="P22" s="3"/>
      <c r="Q22" s="7" t="e">
        <f>(($C22-$C21)*3600)/(((N22*60)+O22))</f>
        <v>#DIV/0!</v>
      </c>
    </row>
    <row r="23" spans="1:17" ht="12.75">
      <c r="A23" s="1">
        <v>7</v>
      </c>
      <c r="B23" s="1">
        <v>45</v>
      </c>
      <c r="C23" s="10">
        <f t="shared" si="3"/>
        <v>1.5999999999999996</v>
      </c>
      <c r="D23" s="1" t="s">
        <v>42</v>
      </c>
      <c r="E23" s="26"/>
      <c r="F23" s="46">
        <v>2</v>
      </c>
      <c r="G23" s="47">
        <v>19</v>
      </c>
      <c r="H23" s="3" t="s">
        <v>68</v>
      </c>
      <c r="I23" s="7">
        <f>(($C23-$C22)*3600)/(((F23*60)+G23)-(F22*60+G22))</f>
        <v>69.32432432432437</v>
      </c>
      <c r="J23" s="28">
        <v>2</v>
      </c>
      <c r="K23" s="29">
        <v>28</v>
      </c>
      <c r="L23" s="3" t="s">
        <v>79</v>
      </c>
      <c r="M23" s="7">
        <f>(($C23-$C22)*3600)/(((J23*60)+K23)-(J22*60+K22))</f>
        <v>69.32432432432437</v>
      </c>
      <c r="N23" s="28"/>
      <c r="O23" s="29"/>
      <c r="P23" s="3"/>
      <c r="Q23" s="7" t="e">
        <f>(($C23-$C22)*3600)/(((N23*60)+O23)-(N22*60+O22))</f>
        <v>#DIV/0!</v>
      </c>
    </row>
    <row r="24" spans="1:17" ht="12.75">
      <c r="A24" s="1">
        <v>9</v>
      </c>
      <c r="B24" s="1">
        <v>43</v>
      </c>
      <c r="C24" s="10">
        <f t="shared" si="3"/>
        <v>3.5749999999999993</v>
      </c>
      <c r="D24" s="1" t="s">
        <v>43</v>
      </c>
      <c r="E24" s="26">
        <v>4</v>
      </c>
      <c r="F24" s="28">
        <v>3</v>
      </c>
      <c r="G24" s="29">
        <v>42</v>
      </c>
      <c r="H24" s="3" t="s">
        <v>75</v>
      </c>
      <c r="I24" s="7">
        <f>(($C24-$C23)*3600)/(((F24*60)+G24)-(F23*60+G23))</f>
        <v>85.66265060240963</v>
      </c>
      <c r="J24" s="28">
        <v>3</v>
      </c>
      <c r="K24" s="29">
        <v>56</v>
      </c>
      <c r="L24" s="3">
        <v>82</v>
      </c>
      <c r="M24" s="7">
        <f>(($C24-$C23)*3600)/(((J24*60)+K24)-(J23*60+K23))</f>
        <v>80.79545454545453</v>
      </c>
      <c r="N24" s="28"/>
      <c r="O24" s="29"/>
      <c r="P24" s="3"/>
      <c r="Q24" s="7" t="e">
        <f>(($C24-$C23)*3600)/(((N24*60)+O24)-(N23*60+O23))</f>
        <v>#DIV/0!</v>
      </c>
    </row>
    <row r="25" spans="1:17" ht="12.75">
      <c r="A25" s="1">
        <v>11</v>
      </c>
      <c r="B25" s="1">
        <v>1</v>
      </c>
      <c r="C25" s="10">
        <f t="shared" si="3"/>
        <v>5.049999999999999</v>
      </c>
      <c r="D25" s="1" t="s">
        <v>44</v>
      </c>
      <c r="E25" s="26"/>
      <c r="F25" s="28">
        <v>4</v>
      </c>
      <c r="G25" s="29">
        <v>48</v>
      </c>
      <c r="H25" s="3">
        <v>73</v>
      </c>
      <c r="I25" s="7">
        <f>(($C25-$C24)*3600)/(((F25*60)+G25)-(F24*60+G24))</f>
        <v>80.45454545454544</v>
      </c>
      <c r="J25" s="28">
        <v>5</v>
      </c>
      <c r="K25" s="29">
        <v>4</v>
      </c>
      <c r="L25" s="3" t="s">
        <v>80</v>
      </c>
      <c r="M25" s="7">
        <f>(($C25-$C24)*3600)/(((J25*60)+K25)-(J24*60+K24))</f>
        <v>78.08823529411764</v>
      </c>
      <c r="N25" s="28"/>
      <c r="O25" s="29"/>
      <c r="P25" s="3"/>
      <c r="Q25" s="7" t="e">
        <f>(($C25-$C24)*3600)/(((N25*60)+O25)-(N24*60+O24))</f>
        <v>#DIV/0!</v>
      </c>
    </row>
    <row r="26" spans="1:17" ht="12.75">
      <c r="A26" s="1">
        <v>15</v>
      </c>
      <c r="B26" s="1">
        <v>29</v>
      </c>
      <c r="C26" s="10">
        <f t="shared" si="3"/>
        <v>9.4</v>
      </c>
      <c r="D26" s="1" t="s">
        <v>45</v>
      </c>
      <c r="E26" s="26" t="s">
        <v>18</v>
      </c>
      <c r="F26" s="28">
        <v>8</v>
      </c>
      <c r="G26" s="29">
        <v>25</v>
      </c>
      <c r="H26" s="3">
        <v>67</v>
      </c>
      <c r="I26" s="7">
        <f>(($C26-$C25)*3600)/(((F26*60)+G26)-(F25*60+G25))</f>
        <v>72.16589861751154</v>
      </c>
      <c r="J26" s="28">
        <v>8</v>
      </c>
      <c r="K26" s="29">
        <v>53</v>
      </c>
      <c r="L26" s="3" t="s">
        <v>81</v>
      </c>
      <c r="M26" s="7">
        <f>(($C26-$C25)*3600)/(((J26*60)+K26)-(J25*60+K25))</f>
        <v>68.38427947598255</v>
      </c>
      <c r="N26" s="28"/>
      <c r="O26" s="29"/>
      <c r="P26" s="3"/>
      <c r="Q26" s="7" t="e">
        <f>(($C26-$C25)*3600)/(((N26*60)+O26)-(N25*60+O25))</f>
        <v>#DIV/0!</v>
      </c>
    </row>
    <row r="27" spans="1:17" ht="12.75">
      <c r="A27" s="1">
        <v>16</v>
      </c>
      <c r="B27" s="1">
        <v>39</v>
      </c>
      <c r="C27" s="10">
        <f t="shared" si="3"/>
        <v>10.525</v>
      </c>
      <c r="D27" s="1" t="s">
        <v>46</v>
      </c>
      <c r="E27" s="35">
        <v>12</v>
      </c>
      <c r="F27" s="32">
        <v>10</v>
      </c>
      <c r="G27" s="33">
        <v>16</v>
      </c>
      <c r="I27" s="7">
        <f>(($C27-$C26)*3600)/(((F27*60)+G27)-(F26*60+G26))</f>
        <v>36.486486486486484</v>
      </c>
      <c r="J27" s="32">
        <v>11</v>
      </c>
      <c r="K27" s="33">
        <v>56</v>
      </c>
      <c r="L27" s="3"/>
      <c r="M27" s="7">
        <f>(($C27-$C26)*3600)/(((J27*60)+K27)-(J26*60+K26))</f>
        <v>22.131147540983605</v>
      </c>
      <c r="N27" s="32"/>
      <c r="O27" s="33"/>
      <c r="P27" s="3"/>
      <c r="Q27" s="7" t="e">
        <f>(($C27-$C26)*3600)/(((N27*60)+O27)-(N26*60+O26))</f>
        <v>#DIV/0!</v>
      </c>
    </row>
    <row r="28" spans="1:17" ht="12.75">
      <c r="A28" s="1">
        <v>148</v>
      </c>
      <c r="B28" s="1">
        <v>61</v>
      </c>
      <c r="C28" s="10">
        <v>0</v>
      </c>
      <c r="D28" s="1" t="s">
        <v>47</v>
      </c>
      <c r="E28" s="36" t="s">
        <v>61</v>
      </c>
      <c r="F28" s="43">
        <v>11</v>
      </c>
      <c r="G28" s="44">
        <v>26</v>
      </c>
      <c r="I28" s="7"/>
      <c r="J28" s="37">
        <v>13</v>
      </c>
      <c r="K28" s="38">
        <v>54</v>
      </c>
      <c r="L28" s="3"/>
      <c r="M28" s="7"/>
      <c r="N28" s="37"/>
      <c r="O28" s="38"/>
      <c r="P28" s="3"/>
      <c r="Q28" s="7"/>
    </row>
    <row r="29" spans="1:17" ht="12.75">
      <c r="A29" s="1">
        <v>150</v>
      </c>
      <c r="B29" s="1">
        <v>15</v>
      </c>
      <c r="C29" s="10">
        <f t="shared" si="3"/>
        <v>1.4250000000000114</v>
      </c>
      <c r="D29" s="1" t="s">
        <v>48</v>
      </c>
      <c r="E29" s="26"/>
      <c r="F29" s="24">
        <v>2</v>
      </c>
      <c r="G29" s="29">
        <v>14</v>
      </c>
      <c r="H29" s="3">
        <v>63</v>
      </c>
      <c r="I29" s="7">
        <f>(($C29-$C28)*3600)/(((F29*60)+G29))</f>
        <v>38.283582089552546</v>
      </c>
      <c r="J29" s="24">
        <v>2</v>
      </c>
      <c r="K29" s="29">
        <v>16</v>
      </c>
      <c r="L29" s="3">
        <v>68</v>
      </c>
      <c r="M29" s="7">
        <f>(($C29-$C28)*3600)/(((J29*60)+K29))</f>
        <v>37.72058823529442</v>
      </c>
      <c r="N29" s="46"/>
      <c r="O29" s="47"/>
      <c r="P29" s="3"/>
      <c r="Q29" s="7" t="e">
        <f>(($C29-$C28)*3600)/(((N29*60)+O29))</f>
        <v>#DIV/0!</v>
      </c>
    </row>
    <row r="30" spans="1:17" ht="12.75">
      <c r="A30" s="1">
        <v>151</v>
      </c>
      <c r="B30" s="1">
        <v>15</v>
      </c>
      <c r="C30" s="10">
        <f t="shared" si="3"/>
        <v>2.4250000000000114</v>
      </c>
      <c r="D30" s="1" t="s">
        <v>49</v>
      </c>
      <c r="E30" s="26" t="s">
        <v>19</v>
      </c>
      <c r="F30" s="28">
        <v>3</v>
      </c>
      <c r="G30" s="29">
        <v>5</v>
      </c>
      <c r="H30" s="3">
        <v>75</v>
      </c>
      <c r="I30" s="7">
        <f aca="true" t="shared" si="4" ref="I30:I35">(($C30-$C29)*3600)/(((F30*60)+G30)-(F29*60+G29))</f>
        <v>70.58823529411765</v>
      </c>
      <c r="J30" s="28">
        <v>3</v>
      </c>
      <c r="K30" s="29">
        <v>5</v>
      </c>
      <c r="L30" s="3">
        <v>76</v>
      </c>
      <c r="M30" s="7">
        <f aca="true" t="shared" si="5" ref="M30:M35">(($C30-$C29)*3600)/(((J30*60)+K30)-(J29*60+K29))</f>
        <v>73.46938775510205</v>
      </c>
      <c r="N30" s="28"/>
      <c r="O30" s="29"/>
      <c r="P30" s="3"/>
      <c r="Q30" s="7" t="e">
        <f aca="true" t="shared" si="6" ref="Q30:Q35">(($C30-$C29)*3600)/(((N30*60)+O30)-(N29*60+O29))</f>
        <v>#DIV/0!</v>
      </c>
    </row>
    <row r="31" spans="1:17" ht="12.75">
      <c r="A31" s="1">
        <v>153</v>
      </c>
      <c r="B31" s="1">
        <v>2</v>
      </c>
      <c r="C31" s="10">
        <f t="shared" si="3"/>
        <v>4.262500000000017</v>
      </c>
      <c r="D31" s="1" t="s">
        <v>50</v>
      </c>
      <c r="E31" s="26"/>
      <c r="F31" s="28">
        <v>4</v>
      </c>
      <c r="G31" s="29">
        <v>35</v>
      </c>
      <c r="H31" s="3">
        <v>73</v>
      </c>
      <c r="I31" s="7">
        <f t="shared" si="4"/>
        <v>73.50000000000023</v>
      </c>
      <c r="J31" s="28">
        <v>4</v>
      </c>
      <c r="K31" s="29">
        <v>33</v>
      </c>
      <c r="L31" s="3" t="s">
        <v>82</v>
      </c>
      <c r="M31" s="7">
        <f t="shared" si="5"/>
        <v>75.17045454545477</v>
      </c>
      <c r="N31" s="28"/>
      <c r="O31" s="29"/>
      <c r="P31" s="3"/>
      <c r="Q31" s="7" t="e">
        <f t="shared" si="6"/>
        <v>#DIV/0!</v>
      </c>
    </row>
    <row r="32" spans="1:17" ht="12.75">
      <c r="A32" s="1">
        <v>157</v>
      </c>
      <c r="B32" s="1">
        <v>3</v>
      </c>
      <c r="C32" s="10">
        <f t="shared" si="3"/>
        <v>8.275000000000006</v>
      </c>
      <c r="D32" s="1" t="s">
        <v>51</v>
      </c>
      <c r="E32" s="26"/>
      <c r="F32" s="28">
        <v>8</v>
      </c>
      <c r="G32" s="29">
        <v>4</v>
      </c>
      <c r="H32" s="3" t="s">
        <v>69</v>
      </c>
      <c r="I32" s="7">
        <f t="shared" si="4"/>
        <v>69.11483253588497</v>
      </c>
      <c r="J32" s="28">
        <v>7</v>
      </c>
      <c r="K32" s="29">
        <v>50</v>
      </c>
      <c r="L32" s="3">
        <v>73</v>
      </c>
      <c r="M32" s="7">
        <f t="shared" si="5"/>
        <v>73.3248730964465</v>
      </c>
      <c r="N32" s="28"/>
      <c r="O32" s="29"/>
      <c r="P32" s="3"/>
      <c r="Q32" s="7" t="e">
        <f t="shared" si="6"/>
        <v>#DIV/0!</v>
      </c>
    </row>
    <row r="33" spans="1:17" ht="12.75">
      <c r="A33" s="1">
        <v>157</v>
      </c>
      <c r="B33" s="1">
        <v>72</v>
      </c>
      <c r="C33" s="10">
        <f t="shared" si="3"/>
        <v>9.137500000000017</v>
      </c>
      <c r="D33" s="1" t="s">
        <v>52</v>
      </c>
      <c r="E33" s="26" t="s">
        <v>62</v>
      </c>
      <c r="F33" s="28">
        <v>9</v>
      </c>
      <c r="G33" s="29">
        <v>18</v>
      </c>
      <c r="H33" s="3" t="s">
        <v>70</v>
      </c>
      <c r="I33" s="7">
        <f t="shared" si="4"/>
        <v>41.959459459460014</v>
      </c>
      <c r="J33" s="28">
        <v>8</v>
      </c>
      <c r="K33" s="29">
        <v>54</v>
      </c>
      <c r="L33" s="3" t="s">
        <v>83</v>
      </c>
      <c r="M33" s="7">
        <f t="shared" si="5"/>
        <v>48.51562500000064</v>
      </c>
      <c r="N33" s="28"/>
      <c r="O33" s="29"/>
      <c r="P33" s="7"/>
      <c r="Q33" s="7" t="e">
        <f t="shared" si="6"/>
        <v>#DIV/0!</v>
      </c>
    </row>
    <row r="34" spans="1:17" ht="12.75">
      <c r="A34" s="1">
        <v>158</v>
      </c>
      <c r="B34" s="1">
        <v>15</v>
      </c>
      <c r="C34" s="10">
        <f t="shared" si="3"/>
        <v>9.425000000000011</v>
      </c>
      <c r="D34" s="1" t="s">
        <v>53</v>
      </c>
      <c r="E34" s="26"/>
      <c r="F34" s="28">
        <v>10</v>
      </c>
      <c r="G34" s="29">
        <v>27</v>
      </c>
      <c r="H34" s="15" t="s">
        <v>71</v>
      </c>
      <c r="I34" s="7">
        <f t="shared" si="4"/>
        <v>14.999999999999703</v>
      </c>
      <c r="J34" s="28">
        <v>9</v>
      </c>
      <c r="K34" s="29">
        <v>36</v>
      </c>
      <c r="L34" s="3">
        <v>19</v>
      </c>
      <c r="M34" s="7">
        <f t="shared" si="5"/>
        <v>24.642857142856656</v>
      </c>
      <c r="N34" s="28"/>
      <c r="O34" s="29"/>
      <c r="P34" s="49"/>
      <c r="Q34" s="7" t="e">
        <f t="shared" si="6"/>
        <v>#DIV/0!</v>
      </c>
    </row>
    <row r="35" spans="1:17" ht="12.75">
      <c r="A35" s="11">
        <v>158</v>
      </c>
      <c r="B35" s="11">
        <v>49</v>
      </c>
      <c r="C35" s="10">
        <f t="shared" si="3"/>
        <v>9.850000000000023</v>
      </c>
      <c r="D35" s="1" t="s">
        <v>54</v>
      </c>
      <c r="E35" s="35">
        <v>12</v>
      </c>
      <c r="F35" s="32">
        <v>12</v>
      </c>
      <c r="G35" s="33">
        <v>24</v>
      </c>
      <c r="H35" s="3" t="s">
        <v>89</v>
      </c>
      <c r="I35" s="7">
        <f t="shared" si="4"/>
        <v>13.076923076923427</v>
      </c>
      <c r="J35" s="32">
        <v>11</v>
      </c>
      <c r="K35" s="33">
        <v>10</v>
      </c>
      <c r="L35" s="3" t="s">
        <v>89</v>
      </c>
      <c r="M35" s="7">
        <f t="shared" si="5"/>
        <v>16.276595744681288</v>
      </c>
      <c r="N35" s="32"/>
      <c r="O35" s="33"/>
      <c r="P35" s="3"/>
      <c r="Q35" s="7" t="e">
        <f t="shared" si="6"/>
        <v>#DIV/0!</v>
      </c>
    </row>
    <row r="36" spans="1:17" ht="12.75">
      <c r="A36" s="1">
        <v>158</v>
      </c>
      <c r="B36" s="1">
        <v>49</v>
      </c>
      <c r="C36" s="10">
        <v>0</v>
      </c>
      <c r="D36" s="1" t="s">
        <v>55</v>
      </c>
      <c r="E36" s="36">
        <v>14</v>
      </c>
      <c r="F36" s="43">
        <v>15</v>
      </c>
      <c r="G36" s="44">
        <v>48</v>
      </c>
      <c r="H36" s="15" t="s">
        <v>72</v>
      </c>
      <c r="I36" s="7"/>
      <c r="J36" s="37">
        <v>12</v>
      </c>
      <c r="K36" s="38">
        <v>54</v>
      </c>
      <c r="L36" s="15" t="s">
        <v>84</v>
      </c>
      <c r="M36" s="7"/>
      <c r="N36" s="37"/>
      <c r="O36" s="38"/>
      <c r="P36" s="15"/>
      <c r="Q36" s="7"/>
    </row>
    <row r="37" spans="1:17" ht="12.75">
      <c r="A37" s="1">
        <v>160</v>
      </c>
      <c r="B37" s="1">
        <v>14</v>
      </c>
      <c r="C37" s="10">
        <f t="shared" si="3"/>
        <v>1.5625</v>
      </c>
      <c r="D37" s="1" t="s">
        <v>56</v>
      </c>
      <c r="E37" s="26" t="s">
        <v>63</v>
      </c>
      <c r="F37" s="28">
        <v>3</v>
      </c>
      <c r="G37" s="29">
        <v>30</v>
      </c>
      <c r="H37" s="3" t="s">
        <v>73</v>
      </c>
      <c r="I37" s="7">
        <f>(($C37-$C36)*3600)/(((F37*60)+G37))</f>
        <v>26.785714285714285</v>
      </c>
      <c r="J37" s="28">
        <v>4</v>
      </c>
      <c r="K37" s="29">
        <v>30</v>
      </c>
      <c r="L37" s="3" t="s">
        <v>85</v>
      </c>
      <c r="M37" s="7">
        <f>(($C37-$C36)*3600)/(((J37*60)+K37))</f>
        <v>20.833333333333332</v>
      </c>
      <c r="N37" s="28"/>
      <c r="O37" s="29"/>
      <c r="P37" s="3"/>
      <c r="Q37" s="7" t="e">
        <f>(($C37-$C36)*3600)/(((N37*60)+O37))</f>
        <v>#DIV/0!</v>
      </c>
    </row>
    <row r="38" spans="1:17" ht="12.75">
      <c r="A38" s="1">
        <v>163</v>
      </c>
      <c r="B38" s="1">
        <v>70</v>
      </c>
      <c r="C38" s="10">
        <f t="shared" si="3"/>
        <v>5.262499999999989</v>
      </c>
      <c r="D38" s="1" t="s">
        <v>57</v>
      </c>
      <c r="E38" s="26" t="s">
        <v>64</v>
      </c>
      <c r="F38" s="28">
        <v>7</v>
      </c>
      <c r="G38" s="29">
        <v>23</v>
      </c>
      <c r="H38" s="3" t="s">
        <v>74</v>
      </c>
      <c r="I38" s="7">
        <f>(($C38-$C37)*3600)/(((F38*60)+G38)-(F37*60+G37))</f>
        <v>57.167381974248755</v>
      </c>
      <c r="J38" s="28">
        <v>9</v>
      </c>
      <c r="K38" s="29">
        <v>23</v>
      </c>
      <c r="L38" s="3">
        <v>58</v>
      </c>
      <c r="M38" s="7">
        <f>(($C38-$C37)*3600)/(((J38*60)+K38)-(J37*60+K37))</f>
        <v>45.46075085324218</v>
      </c>
      <c r="N38" s="28"/>
      <c r="O38" s="29"/>
      <c r="P38" s="3"/>
      <c r="Q38" s="7" t="e">
        <f>(($C38-$C37)*3600)/(((N38*60)+O38)-(N37*60+O37))</f>
        <v>#DIV/0!</v>
      </c>
    </row>
    <row r="39" spans="1:17" ht="13.5" thickBot="1">
      <c r="A39" s="1">
        <v>170</v>
      </c>
      <c r="B39" s="1">
        <v>29</v>
      </c>
      <c r="C39" s="10">
        <f t="shared" si="3"/>
        <v>11.75</v>
      </c>
      <c r="D39" s="1" t="s">
        <v>58</v>
      </c>
      <c r="E39" s="39">
        <v>21</v>
      </c>
      <c r="F39" s="40">
        <v>25</v>
      </c>
      <c r="G39" s="41">
        <v>30</v>
      </c>
      <c r="H39" s="4" t="s">
        <v>90</v>
      </c>
      <c r="I39" s="8">
        <f>(($C39-$C38)*3600)/(((F39*60)+G39)-(F38*60+G38))</f>
        <v>21.48574057037722</v>
      </c>
      <c r="J39" s="40">
        <v>23</v>
      </c>
      <c r="K39" s="41">
        <v>27</v>
      </c>
      <c r="L39" s="4" t="s">
        <v>90</v>
      </c>
      <c r="M39" s="8">
        <f>(($C39-$C38)*3600)/(((J39*60)+K39)-(J38*60+K38))</f>
        <v>27.671800947867347</v>
      </c>
      <c r="N39" s="40"/>
      <c r="O39" s="41"/>
      <c r="P39" s="4"/>
      <c r="Q39" s="8" t="e">
        <f>(($C39-$C38)*3600)/(((N39*60)+O39)-(N38*60+O38))</f>
        <v>#DIV/0!</v>
      </c>
    </row>
    <row r="40" ht="12.75">
      <c r="A40" s="1" t="s">
        <v>92</v>
      </c>
    </row>
  </sheetData>
  <sheetProtection/>
  <printOptions/>
  <pageMargins left="0.5756944444444444" right="0" top="0.43194444444444446" bottom="0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72" sqref="J72"/>
    </sheetView>
  </sheetViews>
  <sheetFormatPr defaultColWidth="10.00390625" defaultRowHeight="12.75"/>
  <cols>
    <col min="1" max="1" width="6.00390625" style="1" customWidth="1"/>
    <col min="2" max="2" width="5.8515625" style="1" customWidth="1"/>
    <col min="3" max="3" width="18.140625" style="1" customWidth="1"/>
    <col min="4" max="4" width="4.140625" style="1" customWidth="1"/>
    <col min="5" max="5" width="5.00390625" style="1" customWidth="1"/>
    <col min="6" max="6" width="8.28125" style="3" customWidth="1"/>
    <col min="7" max="7" width="7.421875" style="1" customWidth="1"/>
    <col min="8" max="8" width="6.140625" style="1" customWidth="1"/>
    <col min="9" max="9" width="4.421875" style="1" customWidth="1"/>
    <col min="10" max="10" width="8.00390625" style="3" customWidth="1"/>
    <col min="11" max="11" width="7.140625" style="1" customWidth="1"/>
    <col min="12" max="12" width="4.421875" style="1" customWidth="1"/>
    <col min="13" max="13" width="4.00390625" style="1" customWidth="1"/>
    <col min="14" max="14" width="8.28125" style="3" customWidth="1"/>
    <col min="15" max="15" width="7.7109375" style="1" customWidth="1"/>
    <col min="16" max="16" width="4.7109375" style="1" customWidth="1"/>
    <col min="17" max="17" width="4.8515625" style="1" customWidth="1"/>
    <col min="18" max="18" width="8.140625" style="3" customWidth="1"/>
    <col min="19" max="19" width="7.00390625" style="1" customWidth="1"/>
    <col min="20" max="20" width="5.28125" style="1" customWidth="1"/>
    <col min="21" max="21" width="5.00390625" style="1" customWidth="1"/>
    <col min="22" max="22" width="6.7109375" style="1" customWidth="1"/>
    <col min="23" max="16384" width="10.00390625" style="1" customWidth="1"/>
  </cols>
  <sheetData/>
  <sheetProtection/>
  <printOptions/>
  <pageMargins left="0.5756944444444444" right="0" top="0.43194444444444446" bottom="0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72" sqref="J72"/>
    </sheetView>
  </sheetViews>
  <sheetFormatPr defaultColWidth="10.00390625" defaultRowHeight="12.75"/>
  <cols>
    <col min="1" max="1" width="6.00390625" style="1" customWidth="1"/>
    <col min="2" max="2" width="5.8515625" style="1" customWidth="1"/>
    <col min="3" max="3" width="18.140625" style="1" customWidth="1"/>
    <col min="4" max="4" width="4.140625" style="1" customWidth="1"/>
    <col min="5" max="5" width="5.00390625" style="1" customWidth="1"/>
    <col min="6" max="6" width="8.28125" style="3" customWidth="1"/>
    <col min="7" max="7" width="7.421875" style="1" customWidth="1"/>
    <col min="8" max="8" width="6.140625" style="1" customWidth="1"/>
    <col min="9" max="9" width="4.421875" style="1" customWidth="1"/>
    <col min="10" max="10" width="8.00390625" style="3" customWidth="1"/>
    <col min="11" max="11" width="7.140625" style="1" customWidth="1"/>
    <col min="12" max="12" width="4.421875" style="1" customWidth="1"/>
    <col min="13" max="13" width="4.00390625" style="1" customWidth="1"/>
    <col min="14" max="14" width="8.28125" style="3" customWidth="1"/>
    <col min="15" max="15" width="7.7109375" style="1" customWidth="1"/>
    <col min="16" max="16" width="4.7109375" style="1" customWidth="1"/>
    <col min="17" max="17" width="4.8515625" style="1" customWidth="1"/>
    <col min="18" max="18" width="8.140625" style="3" customWidth="1"/>
    <col min="19" max="19" width="7.00390625" style="1" customWidth="1"/>
    <col min="20" max="20" width="5.28125" style="1" customWidth="1"/>
    <col min="21" max="21" width="5.00390625" style="1" customWidth="1"/>
    <col min="22" max="22" width="6.7109375" style="1" customWidth="1"/>
    <col min="23" max="16384" width="10.00390625" style="1" customWidth="1"/>
  </cols>
  <sheetData/>
  <sheetProtection/>
  <printOptions/>
  <pageMargins left="0.5756944444444444" right="0" top="0.43194444444444446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Lee</cp:lastModifiedBy>
  <cp:lastPrinted>2009-02-18T17:43:50Z</cp:lastPrinted>
  <dcterms:created xsi:type="dcterms:W3CDTF">2002-06-27T21:29:00Z</dcterms:created>
  <dcterms:modified xsi:type="dcterms:W3CDTF">2009-12-07T18:45:39Z</dcterms:modified>
  <cp:category/>
  <cp:version/>
  <cp:contentType/>
  <cp:contentStatus/>
</cp:coreProperties>
</file>